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1785" windowWidth="11445" windowHeight="3960" tabRatio="880" activeTab="1"/>
  </bookViews>
  <sheets>
    <sheet name="Procédure" sheetId="1" r:id="rId1"/>
    <sheet name="Questions" sheetId="2" r:id="rId2"/>
    <sheet name="Ventes" sheetId="3" state="hidden" r:id="rId3"/>
    <sheet name="Production" sheetId="4" state="hidden" r:id="rId4"/>
    <sheet name="Budget de caisse" sheetId="5" r:id="rId5"/>
    <sheet name="Résultats" sheetId="6" r:id="rId6"/>
    <sheet name="Graphique" sheetId="7" r:id="rId7"/>
  </sheets>
  <definedNames>
    <definedName name="Budget1">'Budget de caisse'!#REF!</definedName>
    <definedName name="Budget2">'Budget de caisse'!$A$58</definedName>
    <definedName name="Budget3">'Budget de caisse'!$A$118:$B$118</definedName>
    <definedName name="Emprunt1">#REF!</definedName>
    <definedName name="Emprunt10">#REF!</definedName>
    <definedName name="Emprunt2">#REF!</definedName>
    <definedName name="Emprunt3">#REF!</definedName>
    <definedName name="Emprunt4">#REF!</definedName>
    <definedName name="Emprunt5">#REF!</definedName>
    <definedName name="Emprunt6">#REF!</definedName>
    <definedName name="Emprunt7">#REF!</definedName>
    <definedName name="Emprunt8">#REF!</definedName>
    <definedName name="Emprunt9">#REF!</definedName>
    <definedName name="Production1">'Production'!$A$1</definedName>
    <definedName name="Production2">'Production'!$A$87</definedName>
    <definedName name="Production3">'Production'!$A$174</definedName>
    <definedName name="_xlnm.Print_Area" localSheetId="4">'Budget de caisse'!$A$1:$Q$52</definedName>
    <definedName name="_xlnm.Print_Area" localSheetId="0">'Procédure'!$A$1:$K$27</definedName>
    <definedName name="_xlnm.Print_Area" localSheetId="3">'Production'!$A$1:$O$260</definedName>
    <definedName name="_xlnm.Print_Area" localSheetId="1">'Questions'!$A$1:$N$38</definedName>
    <definedName name="_xlnm.Print_Area" localSheetId="5">'Résultats'!$A$1:$G$51</definedName>
    <definedName name="_xlnm.Print_Area" localSheetId="2">'Ventes'!$A$1:$Q$50</definedName>
  </definedNames>
  <calcPr fullCalcOnLoad="1"/>
</workbook>
</file>

<file path=xl/sharedStrings.xml><?xml version="1.0" encoding="utf-8"?>
<sst xmlns="http://schemas.openxmlformats.org/spreadsheetml/2006/main" count="202" uniqueCount="135">
  <si>
    <t>Comptes à payer</t>
  </si>
  <si>
    <t>Prélèvements</t>
  </si>
  <si>
    <t>Prévisions des ventes</t>
  </si>
  <si>
    <t>Conditions des ventes %</t>
  </si>
  <si>
    <t>Total</t>
  </si>
  <si>
    <t>Comptant</t>
  </si>
  <si>
    <t>30 jours</t>
  </si>
  <si>
    <t>60 jours</t>
  </si>
  <si>
    <t>90 jours</t>
  </si>
  <si>
    <t>Ventes unitaires par mois</t>
  </si>
  <si>
    <t xml:space="preserve">Prix </t>
  </si>
  <si>
    <t xml:space="preserve">Total </t>
  </si>
  <si>
    <t>moyen</t>
  </si>
  <si>
    <t>$</t>
  </si>
  <si>
    <t>Unitaire</t>
  </si>
  <si>
    <t>Revenu total ($)</t>
  </si>
  <si>
    <t>Recettes encaissées</t>
  </si>
  <si>
    <t xml:space="preserve">Comptes à recevoir </t>
  </si>
  <si>
    <t>en fin de période</t>
  </si>
  <si>
    <t>Total $</t>
  </si>
  <si>
    <t>Planification de la production</t>
  </si>
  <si>
    <t>Conditions des achats %</t>
  </si>
  <si>
    <t>Coût/unité</t>
  </si>
  <si>
    <t>Unités vendues</t>
  </si>
  <si>
    <t>Unités produites</t>
  </si>
  <si>
    <t>Matière A</t>
  </si>
  <si>
    <t>Matière B</t>
  </si>
  <si>
    <t>Matière C</t>
  </si>
  <si>
    <t>Matière D</t>
  </si>
  <si>
    <t>Matière E</t>
  </si>
  <si>
    <t>Variation de l'inventaire</t>
  </si>
  <si>
    <t xml:space="preserve">Total de l'année </t>
  </si>
  <si>
    <t>Achats $</t>
  </si>
  <si>
    <t>Déboursés $</t>
  </si>
  <si>
    <t>Mouvement de l'inventaire</t>
  </si>
  <si>
    <t>BUDGET DE CAISSE</t>
  </si>
  <si>
    <t>TOTAL</t>
  </si>
  <si>
    <t>ENCAISSE DU DÉBUT</t>
  </si>
  <si>
    <t>RECETTES</t>
  </si>
  <si>
    <t>Ventes Encaissées</t>
  </si>
  <si>
    <t>Revenus Divers</t>
  </si>
  <si>
    <t>Divers à Recevoir</t>
  </si>
  <si>
    <t>TOTAL DES RECETTES</t>
  </si>
  <si>
    <t>DÉBOURSÉS</t>
  </si>
  <si>
    <t>Matières premières</t>
  </si>
  <si>
    <t>Salaires de production</t>
  </si>
  <si>
    <t>Avantages sociaux</t>
  </si>
  <si>
    <t>Sous-traitance</t>
  </si>
  <si>
    <t>Fournitures d'atelier</t>
  </si>
  <si>
    <t>Transport</t>
  </si>
  <si>
    <t>Salaires - administration</t>
  </si>
  <si>
    <t>Loyer</t>
  </si>
  <si>
    <t>Électricité/chauffage</t>
  </si>
  <si>
    <t>Assurances</t>
  </si>
  <si>
    <t>Taxes et permis</t>
  </si>
  <si>
    <t>Entretien/réparation</t>
  </si>
  <si>
    <t>Télécommunications</t>
  </si>
  <si>
    <t>Dépenses véhicules</t>
  </si>
  <si>
    <t>Commissions sur ventes</t>
  </si>
  <si>
    <t>Frais de représentation</t>
  </si>
  <si>
    <t>Publicité/promotion</t>
  </si>
  <si>
    <t>Formation</t>
  </si>
  <si>
    <t>Fournitures de bureau</t>
  </si>
  <si>
    <t>Abonnements/cotisations</t>
  </si>
  <si>
    <t>Honoraires professionnels</t>
  </si>
  <si>
    <t>Intérêts/marge de crédit</t>
  </si>
  <si>
    <t>Frais de banque</t>
  </si>
  <si>
    <t>Immobilisations</t>
  </si>
  <si>
    <t>Divers à payer</t>
  </si>
  <si>
    <t>TOTAL DES DÉBOURSÉS</t>
  </si>
  <si>
    <t>RECETTES - DÉBOURSÉS</t>
  </si>
  <si>
    <t>ENCAISSE DE FIN AVANT MARGE</t>
  </si>
  <si>
    <t xml:space="preserve"> MARGE DE CRÉDIT DÉBUT DU MOIS </t>
  </si>
  <si>
    <t>MARGE DE CRÉDIT DU MOIS</t>
  </si>
  <si>
    <t>MARGE DE CRÉDIT UTILISÉE</t>
  </si>
  <si>
    <t xml:space="preserve">ENCAISSE DE FIN </t>
  </si>
  <si>
    <t>ÉTAT DES RÉSULTATS</t>
  </si>
  <si>
    <t xml:space="preserve">POUR LA PÉRIODE DU </t>
  </si>
  <si>
    <t>REVENUS</t>
  </si>
  <si>
    <t>Ventes</t>
  </si>
  <si>
    <t>Autres revenus</t>
  </si>
  <si>
    <t>TOTAL DES REVENUS</t>
  </si>
  <si>
    <t>COÛT DES PRODUITS VENDUS</t>
  </si>
  <si>
    <t>Inventaire début</t>
  </si>
  <si>
    <t>Inventaire fin</t>
  </si>
  <si>
    <t>TOTAL COÛT DES PRODUITS VENDUS</t>
  </si>
  <si>
    <t>BÉNÉFICE BRUT</t>
  </si>
  <si>
    <t>FRAIS D'EXPLOITATION</t>
  </si>
  <si>
    <t>TOTAL DES FRAIS D'EXPLOITATION</t>
  </si>
  <si>
    <t>Mois</t>
  </si>
  <si>
    <t>Indiquez votre solde de caisse (banque) :</t>
  </si>
  <si>
    <t>Indiquez tous vos comptes à recevoir (clients):</t>
  </si>
  <si>
    <t>Indiquez votre inventaire (au prix coûtant):</t>
  </si>
  <si>
    <t>Indiquez votre solde à payer sur votre marge de crédit:</t>
  </si>
  <si>
    <t>Indiquez tous vos comptes à payer (fournisseurs):</t>
  </si>
  <si>
    <t>Quel est votre taux d'intérêt sur votre marge de crédit:</t>
  </si>
  <si>
    <t>Indiquez les paiements mensuels de tous vos emprunts:</t>
  </si>
  <si>
    <t>Paiements mensuels/emprunts</t>
  </si>
  <si>
    <t>Produits A</t>
  </si>
  <si>
    <t>Produits B</t>
  </si>
  <si>
    <t>Produits C</t>
  </si>
  <si>
    <t>Produits D</t>
  </si>
  <si>
    <t>Produits E</t>
  </si>
  <si>
    <t>30 jours:</t>
  </si>
  <si>
    <t>60 jours:</t>
  </si>
  <si>
    <t>90 jours:</t>
  </si>
  <si>
    <t>Total:</t>
  </si>
  <si>
    <t>Planifications de la production (matière premières, inventaire, achat):</t>
  </si>
  <si>
    <t>Compant:</t>
  </si>
  <si>
    <t>Indiquez la limite de votre marge de crédit:</t>
  </si>
  <si>
    <t>BÉNÉFICE AVANT INTÉRÊT, AMORTISSEMENT ET IMPÔT</t>
  </si>
  <si>
    <t>Indiquez les ventes mensuelles prévues pour chacun de vos produits et/ou services:</t>
  </si>
  <si>
    <t>FORMULAIRE À REMPLIR</t>
  </si>
  <si>
    <t>Écrire seulement dans les espaces blancs.</t>
  </si>
  <si>
    <t>Autres</t>
  </si>
  <si>
    <t>Vos clients vous payent dans quels délais (le total doit égaler 100 %):</t>
  </si>
  <si>
    <t>Vous payez vos fournisseurs dans quels délais (le total doit égaler 100 %):</t>
  </si>
  <si>
    <t>Indiquez le coût total pour chaqu'un de vos produits en pourcentage par rapport au prix de vente:</t>
  </si>
  <si>
    <t>Complétez également le budget de caisse, afin d'y inscrire vos dépenses mensuelles reliées à l'entreprise.</t>
  </si>
  <si>
    <t>Ouvrir Window</t>
  </si>
  <si>
    <t>Cliquer deux fois sur ce fichier pour l'ouvrir.</t>
  </si>
  <si>
    <t>Activer les macros.</t>
  </si>
  <si>
    <t>QUESTIONS</t>
  </si>
  <si>
    <r>
      <t xml:space="preserve">Répondre à </t>
    </r>
    <r>
      <rPr>
        <b/>
        <sz val="10"/>
        <rFont val="Arial"/>
        <family val="2"/>
      </rPr>
      <t>TOUTES</t>
    </r>
    <r>
      <rPr>
        <sz val="10"/>
        <rFont val="Arial"/>
        <family val="0"/>
      </rPr>
      <t xml:space="preserve"> les questions de la feuille </t>
    </r>
    <r>
      <rPr>
        <b/>
        <sz val="10"/>
        <rFont val="Arial"/>
        <family val="2"/>
      </rPr>
      <t>QUESTIONS</t>
    </r>
    <r>
      <rPr>
        <sz val="10"/>
        <rFont val="Arial"/>
        <family val="0"/>
      </rPr>
      <t>.</t>
    </r>
  </si>
  <si>
    <r>
      <t xml:space="preserve">Écrivez </t>
    </r>
    <r>
      <rPr>
        <b/>
        <sz val="10"/>
        <rFont val="Arial"/>
        <family val="2"/>
      </rPr>
      <t>UNIQUEMENT</t>
    </r>
    <r>
      <rPr>
        <sz val="10"/>
        <rFont val="Arial"/>
        <family val="0"/>
      </rPr>
      <t xml:space="preserve"> dans les cases </t>
    </r>
    <r>
      <rPr>
        <b/>
        <sz val="10"/>
        <rFont val="Arial"/>
        <family val="2"/>
      </rPr>
      <t>BLANCHES</t>
    </r>
    <r>
      <rPr>
        <sz val="10"/>
        <rFont val="Arial"/>
        <family val="0"/>
      </rPr>
      <t>.</t>
    </r>
  </si>
  <si>
    <r>
      <t xml:space="preserve">Inscrivez le montant ou le pourcentage approprié pour chacune des </t>
    </r>
    <r>
      <rPr>
        <b/>
        <sz val="10"/>
        <rFont val="Arial"/>
        <family val="2"/>
      </rPr>
      <t>DÉPENSES</t>
    </r>
    <r>
      <rPr>
        <sz val="10"/>
        <rFont val="Arial"/>
        <family val="0"/>
      </rPr>
      <t xml:space="preserve"> et pour chaque </t>
    </r>
    <r>
      <rPr>
        <b/>
        <sz val="10"/>
        <rFont val="Arial"/>
        <family val="2"/>
      </rPr>
      <t>MOIS</t>
    </r>
    <r>
      <rPr>
        <sz val="10"/>
        <rFont val="Arial"/>
        <family val="0"/>
      </rPr>
      <t>.</t>
    </r>
  </si>
  <si>
    <t>Ouvrir Poste de travail.</t>
  </si>
  <si>
    <t>Microsoft Excel s'ouvre automatiquement.</t>
  </si>
  <si>
    <t>RÉSULTATS</t>
  </si>
  <si>
    <t>Les calculs se font automatiquement.</t>
  </si>
  <si>
    <t>GRAPHIQUE</t>
  </si>
  <si>
    <t>Le graphique se fait automatiquement.</t>
  </si>
  <si>
    <t>PROCÉDURE</t>
  </si>
  <si>
    <t>Ouvrir le lecteur D (CD).</t>
  </si>
  <si>
    <r>
      <t>Copier le fichier "</t>
    </r>
    <r>
      <rPr>
        <b/>
        <sz val="10"/>
        <rFont val="Arial"/>
        <family val="2"/>
      </rPr>
      <t>Raje. Budget de caisse</t>
    </r>
    <r>
      <rPr>
        <sz val="10"/>
        <rFont val="Arial"/>
        <family val="0"/>
      </rPr>
      <t>" dans un autre répertoire de votre choix.</t>
    </r>
  </si>
</sst>
</file>

<file path=xl/styles.xml><?xml version="1.0" encoding="utf-8"?>
<styleSheet xmlns="http://schemas.openxmlformats.org/spreadsheetml/2006/main">
  <numFmts count="4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&quot;$&quot;_);\(#,##0&quot;$&quot;\)"/>
    <numFmt numFmtId="173" formatCode="#,##0&quot;$&quot;_);[Red]\(#,##0&quot;$&quot;\)"/>
    <numFmt numFmtId="174" formatCode="#,##0.00&quot;$&quot;_);\(#,##0.00&quot;$&quot;\)"/>
    <numFmt numFmtId="175" formatCode="#,##0.00&quot;$&quot;_);[Red]\(#,##0.00&quot;$&quot;\)"/>
    <numFmt numFmtId="176" formatCode="_ * #,##0_)&quot;$&quot;_ ;_ * \(#,##0\)&quot;$&quot;_ ;_ * &quot;-&quot;_)&quot;$&quot;_ ;_ @_ "/>
    <numFmt numFmtId="177" formatCode="_ * #,##0_)_$_ ;_ * \(#,##0\)_$_ ;_ * &quot;-&quot;_)_$_ ;_ @_ "/>
    <numFmt numFmtId="178" formatCode="_ * #,##0.00_)&quot;$&quot;_ ;_ * \(#,##0.00\)&quot;$&quot;_ ;_ * &quot;-&quot;??_)&quot;$&quot;_ ;_ @_ "/>
    <numFmt numFmtId="179" formatCode="_ * #,##0.00_)_$_ ;_ * \(#,##0.00\)_$_ ;_ * &quot;-&quot;??_)_$_ ;_ @_ 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_ * #,##0.0_)\ _$_ ;_ * \(#,##0.0\)\ _$_ ;_ * &quot;-&quot;??_)\ _$_ ;_ @_ "/>
    <numFmt numFmtId="189" formatCode="_ * #,##0_)\ _$_ ;_ * \(#,##0\)\ _$_ ;_ * &quot;-&quot;??_)\ _$_ ;_ @_ "/>
    <numFmt numFmtId="190" formatCode="d/mmm"/>
    <numFmt numFmtId="191" formatCode="_ * #,##0.000_)\ &quot;$&quot;_ ;_ * \(#,##0.000\)\ &quot;$&quot;_ ;_ * &quot;-&quot;??_)\ &quot;$&quot;_ ;_ @_ "/>
    <numFmt numFmtId="192" formatCode="_ * #,##0.0000_)\ &quot;$&quot;_ ;_ * \(#,##0.0000\)\ &quot;$&quot;_ ;_ * &quot;-&quot;??_)\ &quot;$&quot;_ ;_ @_ "/>
    <numFmt numFmtId="193" formatCode="_ * #,##0.0_)\ &quot;$&quot;_ ;_ * \(#,##0.0\)\ &quot;$&quot;_ ;_ * &quot;-&quot;??_)\ &quot;$&quot;_ ;_ @_ "/>
    <numFmt numFmtId="194" formatCode="_ * #,##0_)\ &quot;$&quot;_ ;_ * \(#,##0\)\ &quot;$&quot;_ ;_ * &quot;-&quot;??_)\ &quot;$&quot;_ ;_ @_ "/>
    <numFmt numFmtId="195" formatCode="0.0%"/>
    <numFmt numFmtId="196" formatCode="#,##0.00\ _$"/>
    <numFmt numFmtId="197" formatCode="0.000%"/>
    <numFmt numFmtId="198" formatCode="0.0000%"/>
    <numFmt numFmtId="199" formatCode="0.00000%"/>
    <numFmt numFmtId="200" formatCode="0.000000%"/>
    <numFmt numFmtId="201" formatCode="0.0"/>
    <numFmt numFmtId="202" formatCode="0.000"/>
    <numFmt numFmtId="203" formatCode="_ * #,##0.000_)\ _$_ ;_ * \(#,##0.000\)\ _$_ ;_ * &quot;-&quot;??_)\ _$_ ;_ @_ 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0"/>
    </font>
    <font>
      <b/>
      <sz val="9"/>
      <name val="Arial"/>
      <family val="0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7"/>
      <color indexed="8"/>
      <name val="Arial"/>
      <family val="0"/>
    </font>
    <font>
      <sz val="10.5"/>
      <color indexed="8"/>
      <name val="Arial"/>
      <family val="0"/>
    </font>
    <font>
      <b/>
      <sz val="18.75"/>
      <color indexed="62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364">
    <xf numFmtId="0" fontId="0" fillId="0" borderId="0" xfId="0" applyAlignment="1">
      <alignment/>
    </xf>
    <xf numFmtId="44" fontId="0" fillId="0" borderId="0" xfId="47" applyFont="1" applyAlignment="1">
      <alignment/>
    </xf>
    <xf numFmtId="9" fontId="0" fillId="0" borderId="0" xfId="50" applyFont="1" applyAlignment="1">
      <alignment/>
    </xf>
    <xf numFmtId="194" fontId="0" fillId="0" borderId="0" xfId="47" applyNumberFormat="1" applyFont="1" applyAlignment="1">
      <alignment/>
    </xf>
    <xf numFmtId="44" fontId="0" fillId="0" borderId="0" xfId="47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4" fontId="0" fillId="0" borderId="0" xfId="47" applyFont="1" applyFill="1" applyBorder="1" applyAlignment="1">
      <alignment/>
    </xf>
    <xf numFmtId="195" fontId="2" fillId="0" borderId="0" xfId="5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6" fillId="0" borderId="0" xfId="47" applyFont="1" applyFill="1" applyBorder="1" applyAlignment="1">
      <alignment/>
    </xf>
    <xf numFmtId="19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44" fontId="6" fillId="0" borderId="0" xfId="47" applyFont="1" applyFill="1" applyBorder="1" applyAlignment="1">
      <alignment horizontal="center"/>
    </xf>
    <xf numFmtId="194" fontId="6" fillId="0" borderId="0" xfId="47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44" fontId="0" fillId="0" borderId="0" xfId="47" applyFont="1" applyFill="1" applyBorder="1" applyAlignment="1" applyProtection="1">
      <alignment/>
      <protection locked="0"/>
    </xf>
    <xf numFmtId="194" fontId="0" fillId="0" borderId="0" xfId="47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89" fontId="0" fillId="0" borderId="0" xfId="45" applyNumberFormat="1" applyFont="1" applyFill="1" applyBorder="1" applyAlignment="1" applyProtection="1">
      <alignment/>
      <protection locked="0"/>
    </xf>
    <xf numFmtId="44" fontId="1" fillId="0" borderId="0" xfId="47" applyFont="1" applyFill="1" applyBorder="1" applyAlignment="1">
      <alignment/>
    </xf>
    <xf numFmtId="0" fontId="0" fillId="0" borderId="0" xfId="47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4" fontId="1" fillId="0" borderId="0" xfId="47" applyNumberFormat="1" applyFont="1" applyFill="1" applyBorder="1" applyAlignment="1">
      <alignment/>
    </xf>
    <xf numFmtId="9" fontId="0" fillId="0" borderId="0" xfId="50" applyFont="1" applyFill="1" applyBorder="1" applyAlignment="1">
      <alignment/>
    </xf>
    <xf numFmtId="44" fontId="1" fillId="0" borderId="0" xfId="47" applyFont="1" applyFill="1" applyBorder="1" applyAlignment="1">
      <alignment horizontal="center"/>
    </xf>
    <xf numFmtId="44" fontId="0" fillId="0" borderId="0" xfId="47" applyFont="1" applyFill="1" applyBorder="1" applyAlignment="1">
      <alignment horizontal="center"/>
    </xf>
    <xf numFmtId="44" fontId="0" fillId="0" borderId="0" xfId="47" applyFont="1" applyFill="1" applyBorder="1" applyAlignment="1">
      <alignment horizontal="right"/>
    </xf>
    <xf numFmtId="9" fontId="0" fillId="0" borderId="0" xfId="50" applyFont="1" applyFill="1" applyBorder="1" applyAlignment="1">
      <alignment/>
    </xf>
    <xf numFmtId="9" fontId="0" fillId="0" borderId="0" xfId="5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9" fontId="1" fillId="0" borderId="0" xfId="50" applyFont="1" applyFill="1" applyBorder="1" applyAlignment="1">
      <alignment horizontal="center"/>
    </xf>
    <xf numFmtId="0" fontId="10" fillId="0" borderId="0" xfId="45" applyNumberFormat="1" applyFont="1" applyFill="1" applyBorder="1" applyAlignment="1">
      <alignment horizontal="center"/>
    </xf>
    <xf numFmtId="9" fontId="0" fillId="0" borderId="0" xfId="50" applyFont="1" applyFill="1" applyBorder="1" applyAlignment="1">
      <alignment horizontal="center"/>
    </xf>
    <xf numFmtId="189" fontId="0" fillId="0" borderId="0" xfId="45" applyNumberFormat="1" applyFont="1" applyFill="1" applyBorder="1" applyAlignment="1">
      <alignment horizontal="center"/>
    </xf>
    <xf numFmtId="189" fontId="0" fillId="0" borderId="0" xfId="45" applyNumberFormat="1" applyFont="1" applyFill="1" applyBorder="1" applyAlignment="1">
      <alignment/>
    </xf>
    <xf numFmtId="189" fontId="0" fillId="0" borderId="0" xfId="45" applyNumberFormat="1" applyFont="1" applyFill="1" applyBorder="1" applyAlignment="1" applyProtection="1">
      <alignment horizontal="center"/>
      <protection locked="0"/>
    </xf>
    <xf numFmtId="44" fontId="0" fillId="0" borderId="0" xfId="47" applyNumberFormat="1" applyFont="1" applyFill="1" applyBorder="1" applyAlignment="1" applyProtection="1">
      <alignment/>
      <protection locked="0"/>
    </xf>
    <xf numFmtId="194" fontId="0" fillId="0" borderId="0" xfId="50" applyNumberFormat="1" applyFont="1" applyFill="1" applyBorder="1" applyAlignment="1">
      <alignment/>
    </xf>
    <xf numFmtId="194" fontId="0" fillId="0" borderId="0" xfId="47" applyNumberFormat="1" applyFont="1" applyFill="1" applyBorder="1" applyAlignment="1" applyProtection="1">
      <alignment/>
      <protection locked="0"/>
    </xf>
    <xf numFmtId="194" fontId="1" fillId="0" borderId="0" xfId="0" applyNumberFormat="1" applyFont="1" applyFill="1" applyBorder="1" applyAlignment="1">
      <alignment/>
    </xf>
    <xf numFmtId="44" fontId="0" fillId="0" borderId="0" xfId="50" applyNumberFormat="1" applyFont="1" applyFill="1" applyBorder="1" applyAlignment="1">
      <alignment/>
    </xf>
    <xf numFmtId="19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1" fillId="0" borderId="0" xfId="47" applyNumberFormat="1" applyFont="1" applyFill="1" applyBorder="1" applyAlignment="1">
      <alignment horizontal="center"/>
    </xf>
    <xf numFmtId="1" fontId="1" fillId="0" borderId="0" xfId="45" applyNumberFormat="1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195" fontId="11" fillId="33" borderId="10" xfId="50" applyNumberFormat="1" applyFont="1" applyFill="1" applyBorder="1" applyAlignment="1" applyProtection="1">
      <alignment/>
      <protection locked="0"/>
    </xf>
    <xf numFmtId="194" fontId="11" fillId="0" borderId="0" xfId="47" applyNumberFormat="1" applyFont="1" applyFill="1" applyBorder="1" applyAlignment="1" applyProtection="1">
      <alignment/>
      <protection locked="0"/>
    </xf>
    <xf numFmtId="194" fontId="11" fillId="0" borderId="10" xfId="47" applyNumberFormat="1" applyFont="1" applyFill="1" applyBorder="1" applyAlignment="1" applyProtection="1">
      <alignment/>
      <protection locked="0"/>
    </xf>
    <xf numFmtId="194" fontId="6" fillId="34" borderId="0" xfId="47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94" fontId="6" fillId="34" borderId="11" xfId="47" applyNumberFormat="1" applyFont="1" applyFill="1" applyBorder="1" applyAlignment="1">
      <alignment horizontal="center"/>
    </xf>
    <xf numFmtId="194" fontId="6" fillId="34" borderId="12" xfId="47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94" fontId="6" fillId="34" borderId="13" xfId="47" applyNumberFormat="1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44" fontId="0" fillId="34" borderId="0" xfId="47" applyFont="1" applyFill="1" applyBorder="1" applyAlignment="1">
      <alignment/>
    </xf>
    <xf numFmtId="0" fontId="12" fillId="34" borderId="13" xfId="0" applyFont="1" applyFill="1" applyBorder="1" applyAlignment="1">
      <alignment/>
    </xf>
    <xf numFmtId="43" fontId="0" fillId="34" borderId="0" xfId="45" applyNumberFormat="1" applyFont="1" applyFill="1" applyBorder="1" applyAlignment="1">
      <alignment/>
    </xf>
    <xf numFmtId="10" fontId="0" fillId="34" borderId="0" xfId="5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3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194" fontId="14" fillId="34" borderId="13" xfId="47" applyNumberFormat="1" applyFont="1" applyFill="1" applyBorder="1" applyAlignment="1">
      <alignment horizontal="left"/>
    </xf>
    <xf numFmtId="194" fontId="15" fillId="34" borderId="13" xfId="47" applyNumberFormat="1" applyFont="1" applyFill="1" applyBorder="1" applyAlignment="1">
      <alignment horizontal="left"/>
    </xf>
    <xf numFmtId="0" fontId="6" fillId="35" borderId="0" xfId="0" applyFont="1" applyFill="1" applyAlignment="1">
      <alignment/>
    </xf>
    <xf numFmtId="0" fontId="0" fillId="35" borderId="0" xfId="0" applyFill="1" applyBorder="1" applyAlignment="1">
      <alignment horizontal="centerContinuous"/>
    </xf>
    <xf numFmtId="44" fontId="0" fillId="35" borderId="0" xfId="47" applyFont="1" applyFill="1" applyBorder="1" applyAlignment="1">
      <alignment horizontal="centerContinuous"/>
    </xf>
    <xf numFmtId="194" fontId="0" fillId="35" borderId="0" xfId="47" applyNumberFormat="1" applyFont="1" applyFill="1" applyBorder="1" applyAlignment="1">
      <alignment horizontal="centerContinuous"/>
    </xf>
    <xf numFmtId="0" fontId="0" fillId="35" borderId="0" xfId="0" applyFill="1" applyBorder="1" applyAlignment="1">
      <alignment/>
    </xf>
    <xf numFmtId="0" fontId="6" fillId="35" borderId="0" xfId="0" applyFont="1" applyFill="1" applyBorder="1" applyAlignment="1">
      <alignment horizontal="centerContinuous"/>
    </xf>
    <xf numFmtId="44" fontId="6" fillId="35" borderId="0" xfId="47" applyFont="1" applyFill="1" applyBorder="1" applyAlignment="1">
      <alignment horizontal="centerContinuous"/>
    </xf>
    <xf numFmtId="194" fontId="6" fillId="35" borderId="0" xfId="47" applyNumberFormat="1" applyFont="1" applyFill="1" applyBorder="1" applyAlignment="1">
      <alignment horizontal="centerContinuous"/>
    </xf>
    <xf numFmtId="0" fontId="6" fillId="34" borderId="0" xfId="0" applyFont="1" applyFill="1" applyBorder="1" applyAlignment="1">
      <alignment horizontal="centerContinuous"/>
    </xf>
    <xf numFmtId="44" fontId="6" fillId="34" borderId="0" xfId="47" applyFont="1" applyFill="1" applyBorder="1" applyAlignment="1">
      <alignment horizontal="centerContinuous"/>
    </xf>
    <xf numFmtId="194" fontId="6" fillId="34" borderId="0" xfId="47" applyNumberFormat="1" applyFont="1" applyFill="1" applyBorder="1" applyAlignment="1">
      <alignment horizontal="centerContinuous"/>
    </xf>
    <xf numFmtId="194" fontId="0" fillId="34" borderId="0" xfId="47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9" fontId="0" fillId="34" borderId="0" xfId="50" applyFont="1" applyFill="1" applyBorder="1" applyAlignment="1">
      <alignment/>
    </xf>
    <xf numFmtId="9" fontId="0" fillId="34" borderId="0" xfId="50" applyFont="1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44" fontId="0" fillId="34" borderId="0" xfId="47" applyFont="1" applyFill="1" applyBorder="1" applyAlignment="1" applyProtection="1">
      <alignment/>
      <protection locked="0"/>
    </xf>
    <xf numFmtId="189" fontId="0" fillId="34" borderId="0" xfId="45" applyNumberFormat="1" applyFont="1" applyFill="1" applyBorder="1" applyAlignment="1" applyProtection="1">
      <alignment/>
      <protection locked="0"/>
    </xf>
    <xf numFmtId="189" fontId="0" fillId="34" borderId="10" xfId="45" applyNumberFormat="1" applyFont="1" applyFill="1" applyBorder="1" applyAlignment="1" applyProtection="1">
      <alignment/>
      <protection locked="0"/>
    </xf>
    <xf numFmtId="44" fontId="0" fillId="34" borderId="20" xfId="47" applyFont="1" applyFill="1" applyBorder="1" applyAlignment="1">
      <alignment/>
    </xf>
    <xf numFmtId="194" fontId="0" fillId="34" borderId="20" xfId="47" applyNumberFormat="1" applyFont="1" applyFill="1" applyBorder="1" applyAlignment="1">
      <alignment/>
    </xf>
    <xf numFmtId="194" fontId="0" fillId="34" borderId="15" xfId="47" applyNumberFormat="1" applyFont="1" applyFill="1" applyBorder="1" applyAlignment="1">
      <alignment/>
    </xf>
    <xf numFmtId="194" fontId="1" fillId="34" borderId="0" xfId="47" applyNumberFormat="1" applyFont="1" applyFill="1" applyBorder="1" applyAlignment="1">
      <alignment/>
    </xf>
    <xf numFmtId="194" fontId="0" fillId="34" borderId="0" xfId="0" applyNumberFormat="1" applyFill="1" applyBorder="1" applyAlignment="1">
      <alignment/>
    </xf>
    <xf numFmtId="0" fontId="6" fillId="35" borderId="19" xfId="0" applyFont="1" applyFill="1" applyBorder="1" applyAlignment="1">
      <alignment horizontal="centerContinuous"/>
    </xf>
    <xf numFmtId="44" fontId="6" fillId="35" borderId="20" xfId="47" applyFont="1" applyFill="1" applyBorder="1" applyAlignment="1">
      <alignment horizontal="center"/>
    </xf>
    <xf numFmtId="0" fontId="1" fillId="36" borderId="11" xfId="0" applyFont="1" applyFill="1" applyBorder="1" applyAlignment="1">
      <alignment horizontal="right"/>
    </xf>
    <xf numFmtId="0" fontId="1" fillId="36" borderId="21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189" fontId="0" fillId="36" borderId="22" xfId="0" applyNumberFormat="1" applyFill="1" applyBorder="1" applyAlignment="1">
      <alignment/>
    </xf>
    <xf numFmtId="189" fontId="0" fillId="36" borderId="23" xfId="0" applyNumberFormat="1" applyFill="1" applyBorder="1" applyAlignment="1">
      <alignment/>
    </xf>
    <xf numFmtId="189" fontId="1" fillId="36" borderId="24" xfId="0" applyNumberFormat="1" applyFont="1" applyFill="1" applyBorder="1" applyAlignment="1">
      <alignment/>
    </xf>
    <xf numFmtId="0" fontId="1" fillId="36" borderId="21" xfId="0" applyFont="1" applyFill="1" applyBorder="1" applyAlignment="1">
      <alignment horizontal="right"/>
    </xf>
    <xf numFmtId="0" fontId="0" fillId="36" borderId="25" xfId="0" applyFill="1" applyBorder="1" applyAlignment="1">
      <alignment horizontal="right"/>
    </xf>
    <xf numFmtId="0" fontId="0" fillId="36" borderId="26" xfId="0" applyFill="1" applyBorder="1" applyAlignment="1">
      <alignment horizontal="right"/>
    </xf>
    <xf numFmtId="0" fontId="1" fillId="34" borderId="13" xfId="0" applyFont="1" applyFill="1" applyBorder="1" applyAlignment="1">
      <alignment/>
    </xf>
    <xf numFmtId="0" fontId="0" fillId="36" borderId="26" xfId="0" applyFill="1" applyBorder="1" applyAlignment="1">
      <alignment/>
    </xf>
    <xf numFmtId="189" fontId="4" fillId="36" borderId="21" xfId="45" applyNumberFormat="1" applyFont="1" applyFill="1" applyBorder="1" applyAlignment="1">
      <alignment/>
    </xf>
    <xf numFmtId="194" fontId="0" fillId="34" borderId="0" xfId="0" applyNumberFormat="1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16" fillId="36" borderId="12" xfId="0" applyFont="1" applyFill="1" applyBorder="1" applyAlignment="1">
      <alignment/>
    </xf>
    <xf numFmtId="44" fontId="16" fillId="36" borderId="12" xfId="47" applyFont="1" applyFill="1" applyBorder="1" applyAlignment="1">
      <alignment/>
    </xf>
    <xf numFmtId="194" fontId="16" fillId="36" borderId="12" xfId="47" applyNumberFormat="1" applyFont="1" applyFill="1" applyBorder="1" applyAlignment="1">
      <alignment/>
    </xf>
    <xf numFmtId="44" fontId="16" fillId="36" borderId="27" xfId="47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16" fillId="36" borderId="27" xfId="0" applyFont="1" applyFill="1" applyBorder="1" applyAlignment="1">
      <alignment/>
    </xf>
    <xf numFmtId="0" fontId="10" fillId="36" borderId="13" xfId="0" applyFont="1" applyFill="1" applyBorder="1" applyAlignment="1">
      <alignment horizontal="centerContinuous"/>
    </xf>
    <xf numFmtId="0" fontId="10" fillId="36" borderId="0" xfId="0" applyFont="1" applyFill="1" applyBorder="1" applyAlignment="1">
      <alignment/>
    </xf>
    <xf numFmtId="44" fontId="10" fillId="36" borderId="0" xfId="47" applyFont="1" applyFill="1" applyBorder="1" applyAlignment="1">
      <alignment horizontal="center"/>
    </xf>
    <xf numFmtId="194" fontId="10" fillId="36" borderId="0" xfId="47" applyNumberFormat="1" applyFont="1" applyFill="1" applyBorder="1" applyAlignment="1">
      <alignment horizontal="center"/>
    </xf>
    <xf numFmtId="44" fontId="10" fillId="36" borderId="10" xfId="47" applyFont="1" applyFill="1" applyBorder="1" applyAlignment="1">
      <alignment horizontal="center"/>
    </xf>
    <xf numFmtId="0" fontId="16" fillId="36" borderId="13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0" fillId="36" borderId="19" xfId="0" applyFont="1" applyFill="1" applyBorder="1" applyAlignment="1">
      <alignment horizontal="centerContinuous"/>
    </xf>
    <xf numFmtId="0" fontId="10" fillId="36" borderId="20" xfId="0" applyFont="1" applyFill="1" applyBorder="1" applyAlignment="1">
      <alignment/>
    </xf>
    <xf numFmtId="44" fontId="10" fillId="36" borderId="20" xfId="47" applyFont="1" applyFill="1" applyBorder="1" applyAlignment="1">
      <alignment horizontal="center"/>
    </xf>
    <xf numFmtId="194" fontId="10" fillId="36" borderId="20" xfId="47" applyNumberFormat="1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10" fillId="36" borderId="24" xfId="0" applyFont="1" applyFill="1" applyBorder="1" applyAlignment="1" applyProtection="1">
      <alignment horizontal="center"/>
      <protection locked="0"/>
    </xf>
    <xf numFmtId="0" fontId="10" fillId="36" borderId="28" xfId="0" applyFont="1" applyFill="1" applyBorder="1" applyAlignment="1" applyProtection="1">
      <alignment horizontal="center"/>
      <protection locked="0"/>
    </xf>
    <xf numFmtId="0" fontId="10" fillId="36" borderId="29" xfId="0" applyFont="1" applyFill="1" applyBorder="1" applyAlignment="1" applyProtection="1">
      <alignment horizontal="center"/>
      <protection locked="0"/>
    </xf>
    <xf numFmtId="44" fontId="1" fillId="36" borderId="13" xfId="47" applyFont="1" applyFill="1" applyBorder="1" applyAlignment="1">
      <alignment/>
    </xf>
    <xf numFmtId="44" fontId="0" fillId="36" borderId="0" xfId="47" applyFont="1" applyFill="1" applyBorder="1" applyAlignment="1">
      <alignment/>
    </xf>
    <xf numFmtId="44" fontId="0" fillId="36" borderId="0" xfId="47" applyFont="1" applyFill="1" applyBorder="1" applyAlignment="1" applyProtection="1">
      <alignment/>
      <protection/>
    </xf>
    <xf numFmtId="194" fontId="0" fillId="36" borderId="0" xfId="47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194" fontId="0" fillId="36" borderId="10" xfId="47" applyNumberFormat="1" applyFont="1" applyFill="1" applyBorder="1" applyAlignment="1">
      <alignment/>
    </xf>
    <xf numFmtId="44" fontId="1" fillId="36" borderId="19" xfId="47" applyFont="1" applyFill="1" applyBorder="1" applyAlignment="1">
      <alignment/>
    </xf>
    <xf numFmtId="44" fontId="0" fillId="36" borderId="20" xfId="47" applyFont="1" applyFill="1" applyBorder="1" applyAlignment="1">
      <alignment/>
    </xf>
    <xf numFmtId="44" fontId="0" fillId="36" borderId="20" xfId="47" applyFont="1" applyFill="1" applyBorder="1" applyAlignment="1" applyProtection="1">
      <alignment/>
      <protection/>
    </xf>
    <xf numFmtId="194" fontId="0" fillId="36" borderId="20" xfId="47" applyNumberFormat="1" applyFont="1" applyFill="1" applyBorder="1" applyAlignment="1">
      <alignment/>
    </xf>
    <xf numFmtId="44" fontId="0" fillId="36" borderId="15" xfId="47" applyFont="1" applyFill="1" applyBorder="1" applyAlignment="1">
      <alignment/>
    </xf>
    <xf numFmtId="194" fontId="0" fillId="36" borderId="15" xfId="47" applyNumberFormat="1" applyFont="1" applyFill="1" applyBorder="1" applyAlignment="1">
      <alignment/>
    </xf>
    <xf numFmtId="0" fontId="6" fillId="35" borderId="0" xfId="0" applyFont="1" applyFill="1" applyAlignment="1" applyProtection="1">
      <alignment horizontal="left"/>
      <protection locked="0"/>
    </xf>
    <xf numFmtId="44" fontId="0" fillId="35" borderId="0" xfId="47" applyFont="1" applyFill="1" applyAlignment="1">
      <alignment horizontal="centerContinuous"/>
    </xf>
    <xf numFmtId="9" fontId="0" fillId="35" borderId="0" xfId="50" applyFont="1" applyFill="1" applyAlignment="1">
      <alignment horizontal="centerContinuous"/>
    </xf>
    <xf numFmtId="0" fontId="6" fillId="35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34" borderId="0" xfId="0" applyFill="1" applyAlignment="1">
      <alignment/>
    </xf>
    <xf numFmtId="44" fontId="0" fillId="34" borderId="0" xfId="47" applyFont="1" applyFill="1" applyAlignment="1">
      <alignment/>
    </xf>
    <xf numFmtId="9" fontId="0" fillId="34" borderId="0" xfId="50" applyFont="1" applyFill="1" applyAlignment="1">
      <alignment/>
    </xf>
    <xf numFmtId="44" fontId="1" fillId="34" borderId="0" xfId="47" applyFont="1" applyFill="1" applyAlignment="1">
      <alignment/>
    </xf>
    <xf numFmtId="44" fontId="1" fillId="34" borderId="0" xfId="47" applyFont="1" applyFill="1" applyAlignment="1">
      <alignment horizontal="center"/>
    </xf>
    <xf numFmtId="44" fontId="0" fillId="34" borderId="0" xfId="47" applyFont="1" applyFill="1" applyAlignment="1">
      <alignment horizontal="center"/>
    </xf>
    <xf numFmtId="44" fontId="0" fillId="34" borderId="0" xfId="47" applyFont="1" applyFill="1" applyBorder="1" applyAlignment="1">
      <alignment horizontal="right"/>
    </xf>
    <xf numFmtId="9" fontId="0" fillId="34" borderId="0" xfId="50" applyFont="1" applyFill="1" applyBorder="1" applyAlignment="1">
      <alignment/>
    </xf>
    <xf numFmtId="9" fontId="0" fillId="36" borderId="0" xfId="50" applyFont="1" applyFill="1" applyBorder="1" applyAlignment="1">
      <alignment/>
    </xf>
    <xf numFmtId="9" fontId="0" fillId="36" borderId="0" xfId="50" applyFont="1" applyFill="1" applyBorder="1" applyAlignment="1" applyProtection="1">
      <alignment/>
      <protection locked="0"/>
    </xf>
    <xf numFmtId="0" fontId="10" fillId="35" borderId="19" xfId="0" applyFont="1" applyFill="1" applyBorder="1" applyAlignment="1">
      <alignment/>
    </xf>
    <xf numFmtId="44" fontId="10" fillId="35" borderId="20" xfId="47" applyFont="1" applyFill="1" applyBorder="1" applyAlignment="1">
      <alignment horizontal="center"/>
    </xf>
    <xf numFmtId="9" fontId="10" fillId="35" borderId="20" xfId="50" applyFont="1" applyFill="1" applyBorder="1" applyAlignment="1">
      <alignment horizontal="center"/>
    </xf>
    <xf numFmtId="189" fontId="10" fillId="35" borderId="20" xfId="45" applyNumberFormat="1" applyFont="1" applyFill="1" applyBorder="1" applyAlignment="1">
      <alignment horizontal="center"/>
    </xf>
    <xf numFmtId="189" fontId="10" fillId="35" borderId="15" xfId="45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44" fontId="6" fillId="35" borderId="12" xfId="47" applyFont="1" applyFill="1" applyBorder="1" applyAlignment="1">
      <alignment horizontal="center"/>
    </xf>
    <xf numFmtId="9" fontId="6" fillId="35" borderId="12" xfId="50" applyFont="1" applyFill="1" applyBorder="1" applyAlignment="1">
      <alignment horizontal="center"/>
    </xf>
    <xf numFmtId="0" fontId="6" fillId="35" borderId="12" xfId="45" applyNumberFormat="1" applyFont="1" applyFill="1" applyBorder="1" applyAlignment="1">
      <alignment horizontal="center"/>
    </xf>
    <xf numFmtId="0" fontId="6" fillId="35" borderId="27" xfId="45" applyNumberFormat="1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9" fontId="6" fillId="35" borderId="20" xfId="50" applyFont="1" applyFill="1" applyBorder="1" applyAlignment="1">
      <alignment horizontal="center"/>
    </xf>
    <xf numFmtId="189" fontId="6" fillId="35" borderId="20" xfId="45" applyNumberFormat="1" applyFont="1" applyFill="1" applyBorder="1" applyAlignment="1">
      <alignment horizontal="center"/>
    </xf>
    <xf numFmtId="189" fontId="6" fillId="35" borderId="15" xfId="45" applyNumberFormat="1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1" fillId="34" borderId="13" xfId="0" applyFont="1" applyFill="1" applyBorder="1" applyAlignment="1">
      <alignment/>
    </xf>
    <xf numFmtId="44" fontId="0" fillId="34" borderId="0" xfId="47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44" fontId="0" fillId="34" borderId="10" xfId="47" applyFont="1" applyFill="1" applyBorder="1" applyAlignment="1">
      <alignment/>
    </xf>
    <xf numFmtId="194" fontId="0" fillId="34" borderId="0" xfId="50" applyNumberFormat="1" applyFont="1" applyFill="1" applyBorder="1" applyAlignment="1">
      <alignment/>
    </xf>
    <xf numFmtId="44" fontId="0" fillId="34" borderId="0" xfId="50" applyNumberFormat="1" applyFont="1" applyFill="1" applyBorder="1" applyAlignment="1">
      <alignment/>
    </xf>
    <xf numFmtId="189" fontId="0" fillId="36" borderId="0" xfId="45" applyNumberFormat="1" applyFont="1" applyFill="1" applyBorder="1" applyAlignment="1">
      <alignment/>
    </xf>
    <xf numFmtId="189" fontId="0" fillId="36" borderId="0" xfId="45" applyNumberFormat="1" applyFont="1" applyFill="1" applyBorder="1" applyAlignment="1">
      <alignment horizontal="center"/>
    </xf>
    <xf numFmtId="189" fontId="0" fillId="36" borderId="10" xfId="45" applyNumberFormat="1" applyFont="1" applyFill="1" applyBorder="1" applyAlignment="1">
      <alignment horizontal="center"/>
    </xf>
    <xf numFmtId="189" fontId="0" fillId="36" borderId="0" xfId="45" applyNumberFormat="1" applyFont="1" applyFill="1" applyBorder="1" applyAlignment="1" applyProtection="1">
      <alignment horizontal="center"/>
      <protection locked="0"/>
    </xf>
    <xf numFmtId="189" fontId="0" fillId="36" borderId="10" xfId="45" applyNumberFormat="1" applyFont="1" applyFill="1" applyBorder="1" applyAlignment="1" applyProtection="1">
      <alignment horizontal="center"/>
      <protection locked="0"/>
    </xf>
    <xf numFmtId="44" fontId="0" fillId="36" borderId="0" xfId="47" applyFont="1" applyFill="1" applyBorder="1" applyAlignment="1">
      <alignment horizontal="center"/>
    </xf>
    <xf numFmtId="44" fontId="0" fillId="36" borderId="0" xfId="47" applyFont="1" applyFill="1" applyBorder="1" applyAlignment="1" applyProtection="1">
      <alignment/>
      <protection locked="0"/>
    </xf>
    <xf numFmtId="194" fontId="0" fillId="36" borderId="0" xfId="50" applyNumberFormat="1" applyFont="1" applyFill="1" applyBorder="1" applyAlignment="1">
      <alignment/>
    </xf>
    <xf numFmtId="194" fontId="0" fillId="36" borderId="0" xfId="47" applyNumberFormat="1" applyFont="1" applyFill="1" applyBorder="1" applyAlignment="1" applyProtection="1">
      <alignment/>
      <protection locked="0"/>
    </xf>
    <xf numFmtId="194" fontId="0" fillId="36" borderId="10" xfId="47" applyNumberFormat="1" applyFont="1" applyFill="1" applyBorder="1" applyAlignment="1" applyProtection="1">
      <alignment/>
      <protection locked="0"/>
    </xf>
    <xf numFmtId="194" fontId="0" fillId="36" borderId="20" xfId="50" applyNumberFormat="1" applyFont="1" applyFill="1" applyBorder="1" applyAlignment="1">
      <alignment/>
    </xf>
    <xf numFmtId="194" fontId="0" fillId="36" borderId="20" xfId="47" applyNumberFormat="1" applyFont="1" applyFill="1" applyBorder="1" applyAlignment="1" applyProtection="1">
      <alignment/>
      <protection locked="0"/>
    </xf>
    <xf numFmtId="194" fontId="0" fillId="36" borderId="15" xfId="47" applyNumberFormat="1" applyFont="1" applyFill="1" applyBorder="1" applyAlignment="1" applyProtection="1">
      <alignment/>
      <protection locked="0"/>
    </xf>
    <xf numFmtId="194" fontId="0" fillId="36" borderId="30" xfId="47" applyNumberFormat="1" applyFont="1" applyFill="1" applyBorder="1" applyAlignment="1">
      <alignment/>
    </xf>
    <xf numFmtId="0" fontId="7" fillId="35" borderId="19" xfId="0" applyFont="1" applyFill="1" applyBorder="1" applyAlignment="1">
      <alignment/>
    </xf>
    <xf numFmtId="44" fontId="7" fillId="35" borderId="20" xfId="47" applyFont="1" applyFill="1" applyBorder="1" applyAlignment="1">
      <alignment horizontal="center"/>
    </xf>
    <xf numFmtId="9" fontId="7" fillId="35" borderId="20" xfId="50" applyFont="1" applyFill="1" applyBorder="1" applyAlignment="1">
      <alignment horizontal="center"/>
    </xf>
    <xf numFmtId="189" fontId="7" fillId="35" borderId="20" xfId="45" applyNumberFormat="1" applyFont="1" applyFill="1" applyBorder="1" applyAlignment="1">
      <alignment horizontal="center"/>
    </xf>
    <xf numFmtId="189" fontId="7" fillId="35" borderId="15" xfId="45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Continuous"/>
    </xf>
    <xf numFmtId="44" fontId="7" fillId="35" borderId="12" xfId="47" applyFont="1" applyFill="1" applyBorder="1" applyAlignment="1">
      <alignment horizontal="centerContinuous"/>
    </xf>
    <xf numFmtId="44" fontId="7" fillId="35" borderId="20" xfId="47" applyFont="1" applyFill="1" applyBorder="1" applyAlignment="1">
      <alignment horizontal="centerContinuous"/>
    </xf>
    <xf numFmtId="0" fontId="7" fillId="35" borderId="20" xfId="45" applyNumberFormat="1" applyFont="1" applyFill="1" applyBorder="1" applyAlignment="1">
      <alignment horizontal="center"/>
    </xf>
    <xf numFmtId="0" fontId="7" fillId="35" borderId="15" xfId="45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194" fontId="0" fillId="34" borderId="0" xfId="47" applyNumberFormat="1" applyFont="1" applyFill="1" applyAlignment="1">
      <alignment/>
    </xf>
    <xf numFmtId="44" fontId="0" fillId="34" borderId="0" xfId="50" applyNumberFormat="1" applyFont="1" applyFill="1" applyAlignment="1">
      <alignment/>
    </xf>
    <xf numFmtId="194" fontId="0" fillId="34" borderId="0" xfId="50" applyNumberFormat="1" applyFont="1" applyFill="1" applyAlignment="1">
      <alignment/>
    </xf>
    <xf numFmtId="194" fontId="11" fillId="33" borderId="0" xfId="47" applyNumberFormat="1" applyFont="1" applyFill="1" applyBorder="1" applyAlignment="1" applyProtection="1">
      <alignment/>
      <protection locked="0"/>
    </xf>
    <xf numFmtId="194" fontId="11" fillId="33" borderId="10" xfId="47" applyNumberFormat="1" applyFont="1" applyFill="1" applyBorder="1" applyAlignment="1" applyProtection="1">
      <alignment/>
      <protection locked="0"/>
    </xf>
    <xf numFmtId="16" fontId="6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94" fontId="0" fillId="35" borderId="0" xfId="47" applyNumberFormat="1" applyFont="1" applyFill="1" applyAlignment="1">
      <alignment/>
    </xf>
    <xf numFmtId="9" fontId="0" fillId="35" borderId="0" xfId="50" applyFont="1" applyFill="1" applyAlignment="1">
      <alignment/>
    </xf>
    <xf numFmtId="16" fontId="7" fillId="35" borderId="0" xfId="0" applyNumberFormat="1" applyFont="1" applyFill="1" applyAlignment="1">
      <alignment horizontal="left"/>
    </xf>
    <xf numFmtId="0" fontId="6" fillId="35" borderId="0" xfId="0" applyFont="1" applyFill="1" applyAlignment="1">
      <alignment horizontal="right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194" fontId="0" fillId="35" borderId="12" xfId="47" applyNumberFormat="1" applyFont="1" applyFill="1" applyBorder="1" applyAlignment="1">
      <alignment/>
    </xf>
    <xf numFmtId="9" fontId="0" fillId="35" borderId="27" xfId="50" applyFont="1" applyFill="1" applyBorder="1" applyAlignment="1">
      <alignment/>
    </xf>
    <xf numFmtId="0" fontId="0" fillId="35" borderId="13" xfId="0" applyFill="1" applyBorder="1" applyAlignment="1">
      <alignment/>
    </xf>
    <xf numFmtId="1" fontId="1" fillId="35" borderId="0" xfId="45" applyNumberFormat="1" applyFont="1" applyFill="1" applyBorder="1" applyAlignment="1">
      <alignment horizontal="center"/>
    </xf>
    <xf numFmtId="1" fontId="1" fillId="35" borderId="10" xfId="45" applyNumberFormat="1" applyFont="1" applyFill="1" applyBorder="1" applyAlignment="1">
      <alignment horizontal="center"/>
    </xf>
    <xf numFmtId="0" fontId="0" fillId="35" borderId="20" xfId="0" applyFill="1" applyBorder="1" applyAlignment="1">
      <alignment/>
    </xf>
    <xf numFmtId="194" fontId="0" fillId="35" borderId="20" xfId="47" applyNumberFormat="1" applyFont="1" applyFill="1" applyBorder="1" applyAlignment="1">
      <alignment/>
    </xf>
    <xf numFmtId="9" fontId="0" fillId="35" borderId="15" xfId="50" applyFont="1" applyFill="1" applyBorder="1" applyAlignment="1">
      <alignment/>
    </xf>
    <xf numFmtId="0" fontId="0" fillId="34" borderId="0" xfId="0" applyFill="1" applyAlignment="1">
      <alignment horizontal="right"/>
    </xf>
    <xf numFmtId="16" fontId="0" fillId="34" borderId="0" xfId="0" applyNumberFormat="1" applyFill="1" applyAlignment="1">
      <alignment horizontal="left"/>
    </xf>
    <xf numFmtId="0" fontId="0" fillId="34" borderId="16" xfId="0" applyFill="1" applyBorder="1" applyAlignment="1" applyProtection="1">
      <alignment/>
      <protection locked="0"/>
    </xf>
    <xf numFmtId="44" fontId="0" fillId="34" borderId="0" xfId="0" applyNumberFormat="1" applyFill="1" applyBorder="1" applyAlignment="1">
      <alignment/>
    </xf>
    <xf numFmtId="195" fontId="4" fillId="34" borderId="16" xfId="50" applyNumberFormat="1" applyFont="1" applyFill="1" applyBorder="1" applyAlignment="1" applyProtection="1">
      <alignment/>
      <protection locked="0"/>
    </xf>
    <xf numFmtId="194" fontId="0" fillId="34" borderId="13" xfId="47" applyNumberFormat="1" applyFont="1" applyFill="1" applyBorder="1" applyAlignment="1">
      <alignment/>
    </xf>
    <xf numFmtId="9" fontId="0" fillId="34" borderId="10" xfId="50" applyFont="1" applyFill="1" applyBorder="1" applyAlignment="1">
      <alignment/>
    </xf>
    <xf numFmtId="9" fontId="4" fillId="34" borderId="10" xfId="50" applyFont="1" applyFill="1" applyBorder="1" applyAlignment="1">
      <alignment/>
    </xf>
    <xf numFmtId="9" fontId="4" fillId="34" borderId="10" xfId="50" applyNumberFormat="1" applyFont="1" applyFill="1" applyBorder="1" applyAlignment="1">
      <alignment/>
    </xf>
    <xf numFmtId="194" fontId="0" fillId="36" borderId="13" xfId="47" applyNumberFormat="1" applyFont="1" applyFill="1" applyBorder="1" applyAlignment="1">
      <alignment/>
    </xf>
    <xf numFmtId="9" fontId="0" fillId="36" borderId="10" xfId="50" applyFont="1" applyFill="1" applyBorder="1" applyAlignment="1">
      <alignment/>
    </xf>
    <xf numFmtId="194" fontId="0" fillId="36" borderId="19" xfId="47" applyNumberFormat="1" applyFont="1" applyFill="1" applyBorder="1" applyAlignment="1">
      <alignment/>
    </xf>
    <xf numFmtId="9" fontId="0" fillId="36" borderId="15" xfId="50" applyFont="1" applyFill="1" applyBorder="1" applyAlignment="1">
      <alignment/>
    </xf>
    <xf numFmtId="194" fontId="0" fillId="0" borderId="0" xfId="47" applyNumberFormat="1" applyFont="1" applyFill="1" applyAlignment="1">
      <alignment/>
    </xf>
    <xf numFmtId="9" fontId="0" fillId="0" borderId="0" xfId="50" applyFont="1" applyFill="1" applyAlignment="1">
      <alignment/>
    </xf>
    <xf numFmtId="44" fontId="4" fillId="33" borderId="30" xfId="47" applyFont="1" applyFill="1" applyBorder="1" applyAlignment="1" applyProtection="1">
      <alignment/>
      <protection locked="0"/>
    </xf>
    <xf numFmtId="44" fontId="4" fillId="33" borderId="31" xfId="47" applyFont="1" applyFill="1" applyBorder="1" applyAlignment="1" applyProtection="1">
      <alignment/>
      <protection locked="0"/>
    </xf>
    <xf numFmtId="10" fontId="4" fillId="33" borderId="30" xfId="50" applyNumberFormat="1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189" fontId="4" fillId="33" borderId="32" xfId="45" applyNumberFormat="1" applyFont="1" applyFill="1" applyBorder="1" applyAlignment="1" applyProtection="1">
      <alignment/>
      <protection locked="0"/>
    </xf>
    <xf numFmtId="189" fontId="4" fillId="33" borderId="33" xfId="45" applyNumberFormat="1" applyFont="1" applyFill="1" applyBorder="1" applyAlignment="1" applyProtection="1">
      <alignment/>
      <protection locked="0"/>
    </xf>
    <xf numFmtId="189" fontId="4" fillId="33" borderId="34" xfId="45" applyNumberFormat="1" applyFont="1" applyFill="1" applyBorder="1" applyAlignment="1" applyProtection="1">
      <alignment/>
      <protection locked="0"/>
    </xf>
    <xf numFmtId="189" fontId="4" fillId="33" borderId="35" xfId="45" applyNumberFormat="1" applyFont="1" applyFill="1" applyBorder="1" applyAlignment="1" applyProtection="1">
      <alignment/>
      <protection locked="0"/>
    </xf>
    <xf numFmtId="189" fontId="4" fillId="33" borderId="30" xfId="45" applyNumberFormat="1" applyFont="1" applyFill="1" applyBorder="1" applyAlignment="1" applyProtection="1">
      <alignment/>
      <protection locked="0"/>
    </xf>
    <xf numFmtId="189" fontId="4" fillId="33" borderId="36" xfId="45" applyNumberFormat="1" applyFont="1" applyFill="1" applyBorder="1" applyAlignment="1" applyProtection="1">
      <alignment/>
      <protection locked="0"/>
    </xf>
    <xf numFmtId="189" fontId="4" fillId="33" borderId="37" xfId="45" applyNumberFormat="1" applyFont="1" applyFill="1" applyBorder="1" applyAlignment="1" applyProtection="1">
      <alignment/>
      <protection locked="0"/>
    </xf>
    <xf numFmtId="189" fontId="4" fillId="33" borderId="38" xfId="45" applyNumberFormat="1" applyFont="1" applyFill="1" applyBorder="1" applyAlignment="1" applyProtection="1">
      <alignment/>
      <protection locked="0"/>
    </xf>
    <xf numFmtId="189" fontId="4" fillId="33" borderId="39" xfId="45" applyNumberFormat="1" applyFont="1" applyFill="1" applyBorder="1" applyAlignment="1" applyProtection="1">
      <alignment/>
      <protection locked="0"/>
    </xf>
    <xf numFmtId="9" fontId="4" fillId="33" borderId="14" xfId="50" applyFont="1" applyFill="1" applyBorder="1" applyAlignment="1" applyProtection="1">
      <alignment horizontal="left"/>
      <protection locked="0"/>
    </xf>
    <xf numFmtId="9" fontId="4" fillId="33" borderId="40" xfId="50" applyFont="1" applyFill="1" applyBorder="1" applyAlignment="1" applyProtection="1">
      <alignment horizontal="left"/>
      <protection locked="0"/>
    </xf>
    <xf numFmtId="44" fontId="8" fillId="35" borderId="0" xfId="47" applyFont="1" applyFill="1" applyAlignment="1" applyProtection="1">
      <alignment/>
      <protection/>
    </xf>
    <xf numFmtId="44" fontId="5" fillId="35" borderId="0" xfId="47" applyFont="1" applyFill="1" applyAlignment="1" applyProtection="1">
      <alignment/>
      <protection/>
    </xf>
    <xf numFmtId="195" fontId="5" fillId="35" borderId="0" xfId="50" applyNumberFormat="1" applyFont="1" applyFill="1" applyAlignment="1" applyProtection="1">
      <alignment/>
      <protection/>
    </xf>
    <xf numFmtId="44" fontId="5" fillId="0" borderId="0" xfId="47" applyFont="1" applyAlignment="1" applyProtection="1">
      <alignment/>
      <protection/>
    </xf>
    <xf numFmtId="44" fontId="5" fillId="34" borderId="0" xfId="47" applyFont="1" applyFill="1" applyAlignment="1" applyProtection="1">
      <alignment/>
      <protection/>
    </xf>
    <xf numFmtId="195" fontId="5" fillId="34" borderId="0" xfId="50" applyNumberFormat="1" applyFont="1" applyFill="1" applyAlignment="1" applyProtection="1">
      <alignment/>
      <protection/>
    </xf>
    <xf numFmtId="189" fontId="5" fillId="34" borderId="0" xfId="45" applyNumberFormat="1" applyFont="1" applyFill="1" applyAlignment="1" applyProtection="1">
      <alignment horizontal="center"/>
      <protection/>
    </xf>
    <xf numFmtId="44" fontId="8" fillId="35" borderId="11" xfId="47" applyFont="1" applyFill="1" applyBorder="1" applyAlignment="1" applyProtection="1">
      <alignment/>
      <protection/>
    </xf>
    <xf numFmtId="44" fontId="8" fillId="35" borderId="12" xfId="47" applyFont="1" applyFill="1" applyBorder="1" applyAlignment="1" applyProtection="1">
      <alignment/>
      <protection/>
    </xf>
    <xf numFmtId="195" fontId="8" fillId="35" borderId="27" xfId="50" applyNumberFormat="1" applyFont="1" applyFill="1" applyBorder="1" applyAlignment="1" applyProtection="1">
      <alignment/>
      <protection/>
    </xf>
    <xf numFmtId="44" fontId="8" fillId="35" borderId="23" xfId="47" applyFont="1" applyFill="1" applyBorder="1" applyAlignment="1" applyProtection="1">
      <alignment horizontal="center"/>
      <protection/>
    </xf>
    <xf numFmtId="0" fontId="8" fillId="35" borderId="12" xfId="47" applyNumberFormat="1" applyFont="1" applyFill="1" applyBorder="1" applyAlignment="1" applyProtection="1">
      <alignment horizontal="center"/>
      <protection/>
    </xf>
    <xf numFmtId="0" fontId="8" fillId="35" borderId="27" xfId="47" applyNumberFormat="1" applyFont="1" applyFill="1" applyBorder="1" applyAlignment="1" applyProtection="1">
      <alignment horizontal="center"/>
      <protection/>
    </xf>
    <xf numFmtId="44" fontId="8" fillId="0" borderId="0" xfId="47" applyFont="1" applyAlignment="1" applyProtection="1">
      <alignment/>
      <protection/>
    </xf>
    <xf numFmtId="44" fontId="5" fillId="35" borderId="19" xfId="47" applyFont="1" applyFill="1" applyBorder="1" applyAlignment="1" applyProtection="1">
      <alignment/>
      <protection/>
    </xf>
    <xf numFmtId="44" fontId="5" fillId="35" borderId="20" xfId="47" applyFont="1" applyFill="1" applyBorder="1" applyAlignment="1" applyProtection="1">
      <alignment/>
      <protection/>
    </xf>
    <xf numFmtId="195" fontId="5" fillId="35" borderId="15" xfId="50" applyNumberFormat="1" applyFont="1" applyFill="1" applyBorder="1" applyAlignment="1" applyProtection="1">
      <alignment/>
      <protection/>
    </xf>
    <xf numFmtId="44" fontId="5" fillId="35" borderId="17" xfId="47" applyFont="1" applyFill="1" applyBorder="1" applyAlignment="1" applyProtection="1">
      <alignment horizontal="center"/>
      <protection/>
    </xf>
    <xf numFmtId="0" fontId="5" fillId="35" borderId="20" xfId="47" applyNumberFormat="1" applyFont="1" applyFill="1" applyBorder="1" applyAlignment="1" applyProtection="1">
      <alignment horizontal="center"/>
      <protection/>
    </xf>
    <xf numFmtId="0" fontId="5" fillId="35" borderId="15" xfId="47" applyNumberFormat="1" applyFont="1" applyFill="1" applyBorder="1" applyAlignment="1" applyProtection="1">
      <alignment horizontal="center"/>
      <protection/>
    </xf>
    <xf numFmtId="44" fontId="9" fillId="34" borderId="13" xfId="47" applyFont="1" applyFill="1" applyBorder="1" applyAlignment="1" applyProtection="1">
      <alignment/>
      <protection/>
    </xf>
    <xf numFmtId="44" fontId="5" fillId="34" borderId="0" xfId="47" applyFont="1" applyFill="1" applyBorder="1" applyAlignment="1" applyProtection="1">
      <alignment/>
      <protection/>
    </xf>
    <xf numFmtId="195" fontId="5" fillId="34" borderId="10" xfId="50" applyNumberFormat="1" applyFont="1" applyFill="1" applyBorder="1" applyAlignment="1" applyProtection="1">
      <alignment/>
      <protection/>
    </xf>
    <xf numFmtId="194" fontId="5" fillId="34" borderId="16" xfId="47" applyNumberFormat="1" applyFont="1" applyFill="1" applyBorder="1" applyAlignment="1" applyProtection="1">
      <alignment/>
      <protection/>
    </xf>
    <xf numFmtId="194" fontId="5" fillId="36" borderId="0" xfId="47" applyNumberFormat="1" applyFont="1" applyFill="1" applyBorder="1" applyAlignment="1" applyProtection="1">
      <alignment/>
      <protection/>
    </xf>
    <xf numFmtId="194" fontId="5" fillId="36" borderId="10" xfId="47" applyNumberFormat="1" applyFont="1" applyFill="1" applyBorder="1" applyAlignment="1" applyProtection="1">
      <alignment/>
      <protection/>
    </xf>
    <xf numFmtId="44" fontId="5" fillId="34" borderId="16" xfId="47" applyFont="1" applyFill="1" applyBorder="1" applyAlignment="1" applyProtection="1">
      <alignment/>
      <protection/>
    </xf>
    <xf numFmtId="44" fontId="5" fillId="34" borderId="10" xfId="47" applyFont="1" applyFill="1" applyBorder="1" applyAlignment="1" applyProtection="1">
      <alignment/>
      <protection/>
    </xf>
    <xf numFmtId="44" fontId="5" fillId="34" borderId="13" xfId="47" applyFont="1" applyFill="1" applyBorder="1" applyAlignment="1" applyProtection="1">
      <alignment/>
      <protection/>
    </xf>
    <xf numFmtId="194" fontId="5" fillId="36" borderId="16" xfId="47" applyNumberFormat="1" applyFont="1" applyFill="1" applyBorder="1" applyAlignment="1" applyProtection="1">
      <alignment/>
      <protection/>
    </xf>
    <xf numFmtId="194" fontId="5" fillId="34" borderId="0" xfId="47" applyNumberFormat="1" applyFont="1" applyFill="1" applyBorder="1" applyAlignment="1" applyProtection="1">
      <alignment/>
      <protection/>
    </xf>
    <xf numFmtId="194" fontId="5" fillId="34" borderId="10" xfId="47" applyNumberFormat="1" applyFont="1" applyFill="1" applyBorder="1" applyAlignment="1" applyProtection="1">
      <alignment/>
      <protection/>
    </xf>
    <xf numFmtId="195" fontId="11" fillId="34" borderId="10" xfId="5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195" fontId="11" fillId="34" borderId="15" xfId="50" applyNumberFormat="1" applyFont="1" applyFill="1" applyBorder="1" applyAlignment="1" applyProtection="1">
      <alignment/>
      <protection/>
    </xf>
    <xf numFmtId="44" fontId="9" fillId="34" borderId="11" xfId="47" applyFont="1" applyFill="1" applyBorder="1" applyAlignment="1" applyProtection="1">
      <alignment/>
      <protection/>
    </xf>
    <xf numFmtId="44" fontId="5" fillId="34" borderId="12" xfId="47" applyFont="1" applyFill="1" applyBorder="1" applyAlignment="1" applyProtection="1">
      <alignment/>
      <protection/>
    </xf>
    <xf numFmtId="194" fontId="5" fillId="36" borderId="21" xfId="47" applyNumberFormat="1" applyFont="1" applyFill="1" applyBorder="1" applyAlignment="1" applyProtection="1">
      <alignment/>
      <protection/>
    </xf>
    <xf numFmtId="194" fontId="5" fillId="36" borderId="11" xfId="47" applyNumberFormat="1" applyFont="1" applyFill="1" applyBorder="1" applyAlignment="1" applyProtection="1">
      <alignment/>
      <protection/>
    </xf>
    <xf numFmtId="194" fontId="5" fillId="36" borderId="12" xfId="47" applyNumberFormat="1" applyFont="1" applyFill="1" applyBorder="1" applyAlignment="1" applyProtection="1">
      <alignment/>
      <protection/>
    </xf>
    <xf numFmtId="194" fontId="5" fillId="36" borderId="27" xfId="47" applyNumberFormat="1" applyFont="1" applyFill="1" applyBorder="1" applyAlignment="1" applyProtection="1">
      <alignment/>
      <protection/>
    </xf>
    <xf numFmtId="195" fontId="5" fillId="34" borderId="0" xfId="50" applyNumberFormat="1" applyFont="1" applyFill="1" applyBorder="1" applyAlignment="1" applyProtection="1">
      <alignment/>
      <protection/>
    </xf>
    <xf numFmtId="194" fontId="5" fillId="34" borderId="13" xfId="47" applyNumberFormat="1" applyFont="1" applyFill="1" applyBorder="1" applyAlignment="1" applyProtection="1">
      <alignment/>
      <protection/>
    </xf>
    <xf numFmtId="194" fontId="5" fillId="36" borderId="13" xfId="47" applyNumberFormat="1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95" fontId="0" fillId="34" borderId="0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44" fontId="9" fillId="34" borderId="19" xfId="47" applyFont="1" applyFill="1" applyBorder="1" applyAlignment="1" applyProtection="1">
      <alignment/>
      <protection/>
    </xf>
    <xf numFmtId="44" fontId="5" fillId="34" borderId="20" xfId="47" applyFont="1" applyFill="1" applyBorder="1" applyAlignment="1" applyProtection="1">
      <alignment/>
      <protection/>
    </xf>
    <xf numFmtId="195" fontId="5" fillId="34" borderId="20" xfId="50" applyNumberFormat="1" applyFont="1" applyFill="1" applyBorder="1" applyAlignment="1" applyProtection="1">
      <alignment/>
      <protection/>
    </xf>
    <xf numFmtId="194" fontId="5" fillId="34" borderId="20" xfId="47" applyNumberFormat="1" applyFont="1" applyFill="1" applyBorder="1" applyAlignment="1" applyProtection="1">
      <alignment/>
      <protection/>
    </xf>
    <xf numFmtId="194" fontId="5" fillId="36" borderId="19" xfId="47" applyNumberFormat="1" applyFont="1" applyFill="1" applyBorder="1" applyAlignment="1" applyProtection="1">
      <alignment/>
      <protection/>
    </xf>
    <xf numFmtId="194" fontId="5" fillId="36" borderId="20" xfId="47" applyNumberFormat="1" applyFont="1" applyFill="1" applyBorder="1" applyAlignment="1" applyProtection="1">
      <alignment/>
      <protection/>
    </xf>
    <xf numFmtId="194" fontId="5" fillId="36" borderId="15" xfId="47" applyNumberFormat="1" applyFont="1" applyFill="1" applyBorder="1" applyAlignment="1" applyProtection="1">
      <alignment/>
      <protection/>
    </xf>
    <xf numFmtId="44" fontId="5" fillId="37" borderId="0" xfId="47" applyFont="1" applyFill="1" applyAlignment="1" applyProtection="1">
      <alignment/>
      <protection/>
    </xf>
    <xf numFmtId="195" fontId="5" fillId="37" borderId="0" xfId="50" applyNumberFormat="1" applyFont="1" applyFill="1" applyAlignment="1" applyProtection="1">
      <alignment/>
      <protection/>
    </xf>
    <xf numFmtId="194" fontId="5" fillId="37" borderId="0" xfId="47" applyNumberFormat="1" applyFont="1" applyFill="1" applyAlignment="1" applyProtection="1">
      <alignment/>
      <protection/>
    </xf>
    <xf numFmtId="44" fontId="5" fillId="0" borderId="0" xfId="47" applyFont="1" applyFill="1" applyAlignment="1" applyProtection="1">
      <alignment/>
      <protection/>
    </xf>
    <xf numFmtId="195" fontId="5" fillId="0" borderId="0" xfId="50" applyNumberFormat="1" applyFont="1" applyFill="1" applyAlignment="1" applyProtection="1">
      <alignment/>
      <protection/>
    </xf>
    <xf numFmtId="194" fontId="5" fillId="0" borderId="0" xfId="47" applyNumberFormat="1" applyFont="1" applyFill="1" applyAlignment="1" applyProtection="1">
      <alignment/>
      <protection/>
    </xf>
    <xf numFmtId="44" fontId="5" fillId="0" borderId="0" xfId="47" applyFont="1" applyFill="1" applyBorder="1" applyAlignment="1" applyProtection="1">
      <alignment/>
      <protection/>
    </xf>
    <xf numFmtId="195" fontId="5" fillId="0" borderId="0" xfId="50" applyNumberFormat="1" applyFont="1" applyFill="1" applyBorder="1" applyAlignment="1" applyProtection="1">
      <alignment/>
      <protection/>
    </xf>
    <xf numFmtId="194" fontId="5" fillId="0" borderId="0" xfId="47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" fontId="8" fillId="0" borderId="0" xfId="47" applyNumberFormat="1" applyFont="1" applyFill="1" applyBorder="1" applyAlignment="1" applyProtection="1">
      <alignment/>
      <protection/>
    </xf>
    <xf numFmtId="44" fontId="8" fillId="0" borderId="0" xfId="47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44" fontId="5" fillId="0" borderId="0" xfId="47" applyFont="1" applyFill="1" applyBorder="1" applyAlignment="1" applyProtection="1">
      <alignment horizontal="center"/>
      <protection/>
    </xf>
    <xf numFmtId="0" fontId="5" fillId="0" borderId="0" xfId="47" applyNumberFormat="1" applyFont="1" applyFill="1" applyBorder="1" applyAlignment="1" applyProtection="1">
      <alignment horizontal="center"/>
      <protection/>
    </xf>
    <xf numFmtId="44" fontId="9" fillId="0" borderId="0" xfId="47" applyFont="1" applyFill="1" applyBorder="1" applyAlignment="1" applyProtection="1">
      <alignment/>
      <protection/>
    </xf>
    <xf numFmtId="195" fontId="11" fillId="0" borderId="0" xfId="5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95" fontId="0" fillId="0" borderId="0" xfId="0" applyNumberFormat="1" applyFill="1" applyBorder="1" applyAlignment="1" applyProtection="1">
      <alignment/>
      <protection/>
    </xf>
    <xf numFmtId="194" fontId="0" fillId="0" borderId="0" xfId="0" applyNumberFormat="1" applyFill="1" applyBorder="1" applyAlignment="1" applyProtection="1">
      <alignment/>
      <protection/>
    </xf>
    <xf numFmtId="44" fontId="8" fillId="0" borderId="0" xfId="47" applyFont="1" applyFill="1" applyBorder="1" applyAlignment="1" applyProtection="1">
      <alignment/>
      <protection/>
    </xf>
    <xf numFmtId="195" fontId="5" fillId="0" borderId="0" xfId="50" applyNumberFormat="1" applyFont="1" applyAlignment="1" applyProtection="1">
      <alignment/>
      <protection/>
    </xf>
    <xf numFmtId="9" fontId="0" fillId="34" borderId="0" xfId="50" applyFont="1" applyFill="1" applyBorder="1" applyAlignment="1" applyProtection="1">
      <alignment horizontal="center"/>
      <protection hidden="1"/>
    </xf>
    <xf numFmtId="194" fontId="0" fillId="34" borderId="0" xfId="0" applyNumberFormat="1" applyFill="1" applyBorder="1" applyAlignment="1" applyProtection="1">
      <alignment/>
      <protection hidden="1"/>
    </xf>
    <xf numFmtId="0" fontId="17" fillId="34" borderId="0" xfId="0" applyFont="1" applyFill="1" applyAlignment="1">
      <alignment/>
    </xf>
    <xf numFmtId="9" fontId="13" fillId="36" borderId="14" xfId="0" applyNumberFormat="1" applyFont="1" applyFill="1" applyBorder="1" applyAlignment="1" applyProtection="1">
      <alignment horizontal="left"/>
      <protection/>
    </xf>
    <xf numFmtId="9" fontId="13" fillId="36" borderId="40" xfId="0" applyNumberFormat="1" applyFont="1" applyFill="1" applyBorder="1" applyAlignment="1">
      <alignment horizontal="left"/>
    </xf>
    <xf numFmtId="189" fontId="0" fillId="34" borderId="11" xfId="45" applyNumberFormat="1" applyFont="1" applyFill="1" applyBorder="1" applyAlignment="1" applyProtection="1">
      <alignment/>
      <protection locked="0"/>
    </xf>
    <xf numFmtId="189" fontId="0" fillId="34" borderId="12" xfId="45" applyNumberFormat="1" applyFont="1" applyFill="1" applyBorder="1" applyAlignment="1" applyProtection="1">
      <alignment/>
      <protection locked="0"/>
    </xf>
    <xf numFmtId="189" fontId="0" fillId="34" borderId="27" xfId="45" applyNumberFormat="1" applyFont="1" applyFill="1" applyBorder="1" applyAlignment="1" applyProtection="1">
      <alignment/>
      <protection locked="0"/>
    </xf>
    <xf numFmtId="189" fontId="0" fillId="34" borderId="13" xfId="45" applyNumberFormat="1" applyFont="1" applyFill="1" applyBorder="1" applyAlignment="1" applyProtection="1">
      <alignment/>
      <protection locked="0"/>
    </xf>
    <xf numFmtId="189" fontId="0" fillId="34" borderId="19" xfId="45" applyNumberFormat="1" applyFont="1" applyFill="1" applyBorder="1" applyAlignment="1" applyProtection="1">
      <alignment/>
      <protection locked="0"/>
    </xf>
    <xf numFmtId="189" fontId="0" fillId="34" borderId="20" xfId="45" applyNumberFormat="1" applyFont="1" applyFill="1" applyBorder="1" applyAlignment="1" applyProtection="1">
      <alignment/>
      <protection locked="0"/>
    </xf>
    <xf numFmtId="189" fontId="0" fillId="34" borderId="15" xfId="45" applyNumberFormat="1" applyFont="1" applyFill="1" applyBorder="1" applyAlignment="1" applyProtection="1">
      <alignment/>
      <protection locked="0"/>
    </xf>
    <xf numFmtId="0" fontId="6" fillId="35" borderId="24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194" fontId="6" fillId="35" borderId="24" xfId="47" applyNumberFormat="1" applyFont="1" applyFill="1" applyBorder="1" applyAlignment="1">
      <alignment horizontal="center"/>
    </xf>
    <xf numFmtId="194" fontId="6" fillId="35" borderId="28" xfId="47" applyNumberFormat="1" applyFont="1" applyFill="1" applyBorder="1" applyAlignment="1">
      <alignment horizontal="center"/>
    </xf>
    <xf numFmtId="194" fontId="6" fillId="35" borderId="29" xfId="47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CCC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BUDGET DE CAISSE</a:t>
            </a:r>
          </a:p>
        </c:rich>
      </c:tx>
      <c:layout>
        <c:manualLayout>
          <c:xMode val="factor"/>
          <c:yMode val="factor"/>
          <c:x val="-0.003"/>
          <c:y val="-0.002"/>
        </c:manualLayout>
      </c:layout>
      <c:spPr>
        <a:gradFill rotWithShape="1">
          <a:gsLst>
            <a:gs pos="0">
              <a:srgbClr val="CCCCFF"/>
            </a:gs>
            <a:gs pos="100000">
              <a:srgbClr val="5E5E76"/>
            </a:gs>
          </a:gsLst>
          <a:lin ang="18900000" scaled="1"/>
        </a:gra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1"/>
          <c:y val="0.14625"/>
          <c:w val="0.978"/>
          <c:h val="0.77775"/>
        </c:manualLayout>
      </c:layout>
      <c:lineChart>
        <c:grouping val="standard"/>
        <c:varyColors val="0"/>
        <c:ser>
          <c:idx val="0"/>
          <c:order val="0"/>
          <c:tx>
            <c:v>Total des recettes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'Budget de caisse'!$F$10:$Q$10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Total des déboursés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'Budget de caisse'!$F$43:$Q$43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Marge de crédit utilisée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'Budget de caisse'!$F$50:$Q$50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encaisse de fin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'Budget de caisse'!$F$52:$Q$52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490522"/>
        <c:axId val="42761515"/>
      </c:lineChart>
      <c:catAx>
        <c:axId val="49490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1515"/>
        <c:crosses val="autoZero"/>
        <c:auto val="1"/>
        <c:lblOffset val="100"/>
        <c:tickLblSkip val="1"/>
        <c:noMultiLvlLbl val="0"/>
      </c:catAx>
      <c:valAx>
        <c:axId val="42761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0522"/>
        <c:crossesAt val="1"/>
        <c:crossBetween val="between"/>
        <c:dispUnits/>
      </c:valAx>
      <c:spPr>
        <a:gradFill rotWithShape="1">
          <a:gsLst>
            <a:gs pos="0">
              <a:srgbClr val="CCCCFF"/>
            </a:gs>
            <a:gs pos="100000">
              <a:srgbClr val="5E5E76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65"/>
          <c:y val="0.944"/>
          <c:w val="0.665"/>
          <c:h val="0.046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pattFill prst="pct90">
      <a:fgClr>
        <a:srgbClr val="FFFFFF"/>
      </a:fgClr>
      <a:bgClr>
        <a:srgbClr val="CCCCFF"/>
      </a:bgClr>
    </a:pattFill>
    <a:ln w="3175">
      <a:solidFill>
        <a:srgbClr val="000000"/>
      </a:solidFill>
    </a:ln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1</xdr:row>
      <xdr:rowOff>9525</xdr:rowOff>
    </xdr:from>
    <xdr:to>
      <xdr:col>11</xdr:col>
      <xdr:colOff>0</xdr:colOff>
      <xdr:row>11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80975"/>
          <a:ext cx="32766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1</xdr:row>
      <xdr:rowOff>19050</xdr:rowOff>
    </xdr:from>
    <xdr:to>
      <xdr:col>13</xdr:col>
      <xdr:colOff>742950</xdr:colOff>
      <xdr:row>12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90500"/>
          <a:ext cx="35909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523875</xdr:colOff>
      <xdr:row>29</xdr:row>
      <xdr:rowOff>142875</xdr:rowOff>
    </xdr:to>
    <xdr:graphicFrame>
      <xdr:nvGraphicFramePr>
        <xdr:cNvPr id="1" name="Graphique 1"/>
        <xdr:cNvGraphicFramePr/>
      </xdr:nvGraphicFramePr>
      <xdr:xfrm>
        <a:off x="28575" y="0"/>
        <a:ext cx="9639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="87" zoomScaleNormal="87" zoomScalePageLayoutView="0" workbookViewId="0" topLeftCell="A1">
      <selection activeCell="E37" sqref="E37"/>
    </sheetView>
  </sheetViews>
  <sheetFormatPr defaultColWidth="11.421875" defaultRowHeight="12.75"/>
  <sheetData>
    <row r="1" spans="1:11" ht="13.5" thickBot="1">
      <c r="A1" s="358" t="s">
        <v>132</v>
      </c>
      <c r="B1" s="359"/>
      <c r="C1" s="359"/>
      <c r="D1" s="359"/>
      <c r="E1" s="359"/>
      <c r="F1" s="359"/>
      <c r="G1" s="359"/>
      <c r="H1" s="359"/>
      <c r="I1" s="359"/>
      <c r="J1" s="359"/>
      <c r="K1" s="360"/>
    </row>
    <row r="2" spans="1:11" ht="12.75">
      <c r="A2" s="159" t="s">
        <v>119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2.75">
      <c r="A3" s="159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2.75">
      <c r="A4" s="159" t="s">
        <v>133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2.75">
      <c r="A5" s="159" t="s">
        <v>134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2.75">
      <c r="A6" s="159" t="s">
        <v>120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2.75">
      <c r="A7" s="159" t="s">
        <v>127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8" spans="1:11" ht="12.75">
      <c r="A8" s="159" t="s">
        <v>121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</row>
    <row r="9" spans="1:11" ht="12.75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</row>
    <row r="10" spans="1:11" ht="12.75">
      <c r="A10" s="348" t="s">
        <v>122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ht="12.75">
      <c r="A11" s="159" t="s">
        <v>123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</row>
    <row r="12" spans="1:11" ht="12.75">
      <c r="A12" s="159" t="s">
        <v>124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ht="12.75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</row>
    <row r="14" spans="1:11" ht="12.75">
      <c r="A14" s="348" t="s">
        <v>35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</row>
    <row r="15" spans="1:11" ht="12.75">
      <c r="A15" s="159" t="s">
        <v>124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</row>
    <row r="16" spans="1:11" ht="12.75">
      <c r="A16" s="159" t="s">
        <v>125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</row>
    <row r="17" spans="1:11" ht="12.75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</row>
    <row r="18" spans="1:11" ht="12.75">
      <c r="A18" s="348" t="s">
        <v>128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</row>
    <row r="19" spans="1:11" ht="12.75">
      <c r="A19" s="159" t="s">
        <v>129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</row>
    <row r="20" spans="1:11" ht="12.7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</row>
    <row r="21" spans="1:11" ht="12.75">
      <c r="A21" s="348" t="s">
        <v>130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ht="12.75">
      <c r="A22" s="159" t="s">
        <v>131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</row>
    <row r="23" spans="1:11" ht="12.75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</row>
    <row r="24" spans="1:11" ht="12.7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</row>
    <row r="25" spans="1:11" ht="12.75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</row>
    <row r="26" spans="1:11" ht="12.75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</row>
    <row r="27" spans="1:11" ht="12.75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</row>
  </sheetData>
  <sheetProtection/>
  <mergeCells count="1">
    <mergeCell ref="A1:K1"/>
  </mergeCells>
  <printOptions/>
  <pageMargins left="0.787401575" right="0.787401575" top="0.984251969" bottom="0.984251969" header="0.4921259845" footer="0.4921259845"/>
  <pageSetup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N43"/>
  <sheetViews>
    <sheetView tabSelected="1" zoomScale="69" zoomScaleNormal="69" zoomScalePageLayoutView="0" workbookViewId="0" topLeftCell="A1">
      <selection activeCell="N19" sqref="N19"/>
    </sheetView>
  </sheetViews>
  <sheetFormatPr defaultColWidth="11.421875" defaultRowHeight="12.75"/>
  <cols>
    <col min="1" max="1" width="11.57421875" style="0" customWidth="1"/>
    <col min="2" max="2" width="14.8515625" style="0" customWidth="1"/>
    <col min="3" max="5" width="10.28125" style="0" customWidth="1"/>
    <col min="6" max="6" width="14.00390625" style="0" customWidth="1"/>
    <col min="7" max="7" width="10.28125" style="0" customWidth="1"/>
    <col min="8" max="8" width="12.00390625" style="0" customWidth="1"/>
    <col min="9" max="13" width="10.28125" style="0" customWidth="1"/>
    <col min="14" max="18" width="11.421875" style="5" customWidth="1"/>
  </cols>
  <sheetData>
    <row r="1" spans="1:14" ht="13.5" thickBot="1">
      <c r="A1" s="361" t="s">
        <v>112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3"/>
    </row>
    <row r="2" spans="1:14" ht="12.7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15">
      <c r="A3" s="74" t="s">
        <v>113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8"/>
    </row>
    <row r="4" spans="1:14" ht="12.75">
      <c r="A4" s="59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8"/>
    </row>
    <row r="5" spans="1:14" ht="12.75">
      <c r="A5" s="113" t="s">
        <v>90</v>
      </c>
      <c r="B5" s="55"/>
      <c r="C5" s="55"/>
      <c r="D5" s="55"/>
      <c r="E5" s="55"/>
      <c r="F5" s="251">
        <v>0</v>
      </c>
      <c r="G5" s="55"/>
      <c r="H5" s="55"/>
      <c r="I5" s="55"/>
      <c r="J5" s="55"/>
      <c r="K5" s="55"/>
      <c r="L5" s="55"/>
      <c r="M5" s="55"/>
      <c r="N5" s="58"/>
    </row>
    <row r="6" spans="1:14" ht="12.75">
      <c r="A6" s="113" t="s">
        <v>91</v>
      </c>
      <c r="B6" s="55"/>
      <c r="C6" s="55"/>
      <c r="D6" s="55"/>
      <c r="E6" s="55"/>
      <c r="F6" s="251">
        <v>0</v>
      </c>
      <c r="G6" s="55"/>
      <c r="H6" s="55"/>
      <c r="I6" s="55"/>
      <c r="J6" s="55"/>
      <c r="K6" s="55"/>
      <c r="L6" s="55"/>
      <c r="M6" s="55"/>
      <c r="N6" s="58"/>
    </row>
    <row r="7" spans="1:14" ht="12.75">
      <c r="A7" s="113" t="s">
        <v>92</v>
      </c>
      <c r="B7" s="55"/>
      <c r="C7" s="55"/>
      <c r="D7" s="55"/>
      <c r="E7" s="55"/>
      <c r="F7" s="251">
        <v>0</v>
      </c>
      <c r="G7" s="55"/>
      <c r="H7" s="55"/>
      <c r="I7" s="55"/>
      <c r="J7" s="55"/>
      <c r="K7" s="55"/>
      <c r="L7" s="55"/>
      <c r="M7" s="55"/>
      <c r="N7" s="58"/>
    </row>
    <row r="8" spans="1:14" ht="12.75">
      <c r="A8" s="113"/>
      <c r="B8" s="55"/>
      <c r="C8" s="55"/>
      <c r="D8" s="55"/>
      <c r="E8" s="55"/>
      <c r="F8" s="61"/>
      <c r="G8" s="55"/>
      <c r="H8" s="55"/>
      <c r="I8" s="55"/>
      <c r="J8" s="55"/>
      <c r="K8" s="55"/>
      <c r="L8" s="55"/>
      <c r="M8" s="55"/>
      <c r="N8" s="58"/>
    </row>
    <row r="9" spans="1:14" ht="12.75">
      <c r="A9" s="113" t="s">
        <v>109</v>
      </c>
      <c r="B9" s="55"/>
      <c r="C9" s="55"/>
      <c r="D9" s="55"/>
      <c r="E9" s="55"/>
      <c r="F9" s="252">
        <v>0</v>
      </c>
      <c r="G9" s="55"/>
      <c r="H9" s="55"/>
      <c r="I9" s="55"/>
      <c r="J9" s="55"/>
      <c r="K9" s="55"/>
      <c r="L9" s="55"/>
      <c r="M9" s="55"/>
      <c r="N9" s="58"/>
    </row>
    <row r="10" spans="1:14" ht="12.75">
      <c r="A10" s="113" t="s">
        <v>93</v>
      </c>
      <c r="B10" s="55"/>
      <c r="C10" s="55"/>
      <c r="D10" s="55"/>
      <c r="E10" s="55"/>
      <c r="F10" s="251">
        <v>0</v>
      </c>
      <c r="G10" s="55"/>
      <c r="H10" s="55"/>
      <c r="I10" s="55"/>
      <c r="J10" s="55"/>
      <c r="K10" s="55"/>
      <c r="L10" s="55"/>
      <c r="M10" s="55"/>
      <c r="N10" s="58"/>
    </row>
    <row r="11" spans="1:14" ht="12.75">
      <c r="A11" s="113" t="s">
        <v>95</v>
      </c>
      <c r="B11" s="55"/>
      <c r="C11" s="55"/>
      <c r="D11" s="55"/>
      <c r="E11" s="55"/>
      <c r="F11" s="253">
        <v>0</v>
      </c>
      <c r="G11" s="55"/>
      <c r="H11" s="55"/>
      <c r="I11" s="55"/>
      <c r="J11" s="55"/>
      <c r="K11" s="55"/>
      <c r="L11" s="55"/>
      <c r="M11" s="55"/>
      <c r="N11" s="58"/>
    </row>
    <row r="12" spans="1:14" ht="12.75">
      <c r="A12" s="113" t="s">
        <v>94</v>
      </c>
      <c r="B12" s="55"/>
      <c r="C12" s="55"/>
      <c r="D12" s="55"/>
      <c r="E12" s="55"/>
      <c r="F12" s="251">
        <v>0</v>
      </c>
      <c r="G12" s="55"/>
      <c r="H12" s="55"/>
      <c r="I12" s="55"/>
      <c r="J12" s="55"/>
      <c r="K12" s="55"/>
      <c r="L12" s="55"/>
      <c r="M12" s="55"/>
      <c r="N12" s="58"/>
    </row>
    <row r="13" spans="1:14" ht="12.75">
      <c r="A13" s="113" t="s">
        <v>96</v>
      </c>
      <c r="B13" s="55"/>
      <c r="C13" s="55"/>
      <c r="D13" s="55"/>
      <c r="E13" s="55"/>
      <c r="F13" s="252">
        <v>0</v>
      </c>
      <c r="G13" s="55"/>
      <c r="H13" s="55"/>
      <c r="I13" s="55"/>
      <c r="J13" s="55"/>
      <c r="K13" s="55"/>
      <c r="L13" s="55"/>
      <c r="M13" s="55"/>
      <c r="N13" s="58"/>
    </row>
    <row r="14" spans="1:14" ht="12.75">
      <c r="A14" s="60"/>
      <c r="B14" s="55"/>
      <c r="C14" s="55"/>
      <c r="D14" s="55"/>
      <c r="E14" s="62"/>
      <c r="F14" s="55"/>
      <c r="G14" s="55"/>
      <c r="H14" s="55"/>
      <c r="I14" s="55"/>
      <c r="J14" s="55"/>
      <c r="K14" s="55"/>
      <c r="L14" s="55"/>
      <c r="M14" s="55"/>
      <c r="N14" s="58"/>
    </row>
    <row r="15" spans="1:14" ht="12.75">
      <c r="A15" s="63" t="s">
        <v>2</v>
      </c>
      <c r="B15" s="55"/>
      <c r="C15" s="55"/>
      <c r="D15" s="62"/>
      <c r="E15" s="64"/>
      <c r="F15" s="65"/>
      <c r="G15" s="55"/>
      <c r="H15" s="55"/>
      <c r="I15" s="55"/>
      <c r="J15" s="55"/>
      <c r="K15" s="55"/>
      <c r="L15" s="55"/>
      <c r="M15" s="55"/>
      <c r="N15" s="58"/>
    </row>
    <row r="16" spans="1:14" ht="13.5" thickBot="1">
      <c r="A16" s="113" t="s">
        <v>111</v>
      </c>
      <c r="B16" s="55"/>
      <c r="C16" s="55"/>
      <c r="D16" s="62"/>
      <c r="E16" s="64"/>
      <c r="F16" s="65"/>
      <c r="G16" s="55"/>
      <c r="H16" s="55"/>
      <c r="I16" s="55"/>
      <c r="J16" s="55"/>
      <c r="K16" s="55"/>
      <c r="L16" s="55"/>
      <c r="M16" s="55"/>
      <c r="N16" s="66"/>
    </row>
    <row r="17" spans="1:14" ht="13.5" thickBot="1">
      <c r="A17" s="104" t="s">
        <v>89</v>
      </c>
      <c r="B17" s="105" t="s">
        <v>4</v>
      </c>
      <c r="C17" s="105">
        <v>1</v>
      </c>
      <c r="D17" s="105">
        <f aca="true" t="shared" si="0" ref="D17:M17">C17+1</f>
        <v>2</v>
      </c>
      <c r="E17" s="105">
        <f t="shared" si="0"/>
        <v>3</v>
      </c>
      <c r="F17" s="105">
        <f t="shared" si="0"/>
        <v>4</v>
      </c>
      <c r="G17" s="105">
        <f t="shared" si="0"/>
        <v>5</v>
      </c>
      <c r="H17" s="105">
        <f t="shared" si="0"/>
        <v>6</v>
      </c>
      <c r="I17" s="105">
        <f t="shared" si="0"/>
        <v>7</v>
      </c>
      <c r="J17" s="105">
        <f t="shared" si="0"/>
        <v>8</v>
      </c>
      <c r="K17" s="105">
        <f t="shared" si="0"/>
        <v>9</v>
      </c>
      <c r="L17" s="105">
        <f t="shared" si="0"/>
        <v>10</v>
      </c>
      <c r="M17" s="105">
        <f t="shared" si="0"/>
        <v>11</v>
      </c>
      <c r="N17" s="106">
        <f>M17+1</f>
        <v>12</v>
      </c>
    </row>
    <row r="18" spans="1:14" ht="13.5" thickBot="1">
      <c r="A18" s="254" t="s">
        <v>98</v>
      </c>
      <c r="B18" s="107">
        <f>SUM(C18:N18)</f>
        <v>0</v>
      </c>
      <c r="C18" s="257">
        <v>0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8">
        <v>0</v>
      </c>
      <c r="J18" s="258">
        <v>0</v>
      </c>
      <c r="K18" s="258">
        <v>0</v>
      </c>
      <c r="L18" s="258">
        <v>0</v>
      </c>
      <c r="M18" s="258">
        <v>0</v>
      </c>
      <c r="N18" s="259">
        <v>0</v>
      </c>
    </row>
    <row r="19" spans="1:14" ht="13.5" thickBot="1">
      <c r="A19" s="255" t="s">
        <v>99</v>
      </c>
      <c r="B19" s="107">
        <f>SUM(C19:N19)</f>
        <v>0</v>
      </c>
      <c r="C19" s="260">
        <v>0</v>
      </c>
      <c r="D19" s="261">
        <v>0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1">
        <v>0</v>
      </c>
      <c r="K19" s="261">
        <v>0</v>
      </c>
      <c r="L19" s="261">
        <v>0</v>
      </c>
      <c r="M19" s="261">
        <v>0</v>
      </c>
      <c r="N19" s="262">
        <v>0</v>
      </c>
    </row>
    <row r="20" spans="1:14" ht="13.5" thickBot="1">
      <c r="A20" s="255" t="s">
        <v>100</v>
      </c>
      <c r="B20" s="107">
        <f>SUM(C20:N20)</f>
        <v>0</v>
      </c>
      <c r="C20" s="260">
        <v>0</v>
      </c>
      <c r="D20" s="261">
        <v>0</v>
      </c>
      <c r="E20" s="261">
        <v>0</v>
      </c>
      <c r="F20" s="261">
        <v>0</v>
      </c>
      <c r="G20" s="261">
        <v>0</v>
      </c>
      <c r="H20" s="261">
        <v>0</v>
      </c>
      <c r="I20" s="261">
        <v>0</v>
      </c>
      <c r="J20" s="261">
        <v>0</v>
      </c>
      <c r="K20" s="261">
        <v>0</v>
      </c>
      <c r="L20" s="261">
        <v>0</v>
      </c>
      <c r="M20" s="261">
        <v>0</v>
      </c>
      <c r="N20" s="262">
        <v>0</v>
      </c>
    </row>
    <row r="21" spans="1:14" ht="13.5" thickBot="1">
      <c r="A21" s="255" t="s">
        <v>101</v>
      </c>
      <c r="B21" s="107">
        <f>SUM(C21:N21)</f>
        <v>0</v>
      </c>
      <c r="C21" s="260">
        <v>0</v>
      </c>
      <c r="D21" s="261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1">
        <v>0</v>
      </c>
      <c r="K21" s="261">
        <v>0</v>
      </c>
      <c r="L21" s="261">
        <v>0</v>
      </c>
      <c r="M21" s="261">
        <v>0</v>
      </c>
      <c r="N21" s="262">
        <v>0</v>
      </c>
    </row>
    <row r="22" spans="1:14" ht="13.5" thickBot="1">
      <c r="A22" s="256" t="s">
        <v>102</v>
      </c>
      <c r="B22" s="108">
        <f>SUM(C22:N22)</f>
        <v>0</v>
      </c>
      <c r="C22" s="263">
        <v>0</v>
      </c>
      <c r="D22" s="264">
        <v>0</v>
      </c>
      <c r="E22" s="264">
        <v>0</v>
      </c>
      <c r="F22" s="264">
        <v>0</v>
      </c>
      <c r="G22" s="264">
        <v>0</v>
      </c>
      <c r="H22" s="264">
        <v>0</v>
      </c>
      <c r="I22" s="264">
        <v>0</v>
      </c>
      <c r="J22" s="264">
        <v>0</v>
      </c>
      <c r="K22" s="264">
        <v>0</v>
      </c>
      <c r="L22" s="264">
        <v>0</v>
      </c>
      <c r="M22" s="264">
        <v>0</v>
      </c>
      <c r="N22" s="265">
        <v>0</v>
      </c>
    </row>
    <row r="23" spans="1:14" ht="13.5" thickBot="1">
      <c r="A23" s="110" t="s">
        <v>4</v>
      </c>
      <c r="B23" s="109">
        <f>SUM(B18:B22)</f>
        <v>0</v>
      </c>
      <c r="C23" s="115">
        <f>SUM(C18:C22)</f>
        <v>0</v>
      </c>
      <c r="D23" s="115">
        <f aca="true" t="shared" si="1" ref="D23:N23">SUM(D18:D22)</f>
        <v>0</v>
      </c>
      <c r="E23" s="115">
        <f t="shared" si="1"/>
        <v>0</v>
      </c>
      <c r="F23" s="115">
        <f t="shared" si="1"/>
        <v>0</v>
      </c>
      <c r="G23" s="115">
        <f t="shared" si="1"/>
        <v>0</v>
      </c>
      <c r="H23" s="115">
        <f t="shared" si="1"/>
        <v>0</v>
      </c>
      <c r="I23" s="115">
        <f t="shared" si="1"/>
        <v>0</v>
      </c>
      <c r="J23" s="115">
        <f t="shared" si="1"/>
        <v>0</v>
      </c>
      <c r="K23" s="115">
        <f t="shared" si="1"/>
        <v>0</v>
      </c>
      <c r="L23" s="115">
        <f t="shared" si="1"/>
        <v>0</v>
      </c>
      <c r="M23" s="115">
        <f t="shared" si="1"/>
        <v>0</v>
      </c>
      <c r="N23" s="115">
        <f t="shared" si="1"/>
        <v>0</v>
      </c>
    </row>
    <row r="24" spans="1:14" ht="12.75">
      <c r="A24" s="60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8"/>
    </row>
    <row r="25" spans="1:14" ht="12.75">
      <c r="A25" s="113" t="s">
        <v>115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8"/>
    </row>
    <row r="26" spans="1:14" ht="12.75">
      <c r="A26" s="111" t="s">
        <v>108</v>
      </c>
      <c r="B26" s="266">
        <v>0</v>
      </c>
      <c r="C26" s="112" t="s">
        <v>103</v>
      </c>
      <c r="D26" s="266">
        <v>0</v>
      </c>
      <c r="E26" s="112" t="s">
        <v>104</v>
      </c>
      <c r="F26" s="266">
        <v>0</v>
      </c>
      <c r="G26" s="112" t="s">
        <v>105</v>
      </c>
      <c r="H26" s="266">
        <v>0</v>
      </c>
      <c r="I26" s="112" t="s">
        <v>106</v>
      </c>
      <c r="J26" s="349">
        <f>B26+D26+F26+H26</f>
        <v>0</v>
      </c>
      <c r="K26" s="69"/>
      <c r="L26" s="55"/>
      <c r="M26" s="55"/>
      <c r="N26" s="58"/>
    </row>
    <row r="27" spans="1:14" ht="12.75">
      <c r="A27" s="60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8"/>
    </row>
    <row r="28" spans="1:14" ht="12.75">
      <c r="A28" s="70" t="s">
        <v>107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8"/>
    </row>
    <row r="29" spans="1:14" ht="12.75">
      <c r="A29" s="113" t="s">
        <v>117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8"/>
    </row>
    <row r="30" spans="1:14" ht="12.75">
      <c r="A30" s="111" t="str">
        <f>A18</f>
        <v>Produits A</v>
      </c>
      <c r="B30" s="266">
        <v>0</v>
      </c>
      <c r="C30" s="114" t="str">
        <f>A19</f>
        <v>Produits B</v>
      </c>
      <c r="D30" s="266">
        <v>0</v>
      </c>
      <c r="E30" s="114" t="str">
        <f>A20</f>
        <v>Produits C</v>
      </c>
      <c r="F30" s="266">
        <v>0</v>
      </c>
      <c r="G30" s="114" t="str">
        <f>A21</f>
        <v>Produits D</v>
      </c>
      <c r="H30" s="266">
        <v>0</v>
      </c>
      <c r="I30" s="114" t="str">
        <f>A22</f>
        <v>Produits E</v>
      </c>
      <c r="J30" s="267">
        <v>0</v>
      </c>
      <c r="K30" s="55"/>
      <c r="L30" s="55"/>
      <c r="M30" s="55"/>
      <c r="N30" s="58"/>
    </row>
    <row r="31" spans="1:14" ht="12.75">
      <c r="A31" s="60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8"/>
    </row>
    <row r="32" spans="1:14" ht="12.75">
      <c r="A32" s="113" t="s">
        <v>116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8"/>
    </row>
    <row r="33" spans="1:14" ht="12.75">
      <c r="A33" s="111" t="s">
        <v>108</v>
      </c>
      <c r="B33" s="266">
        <v>0</v>
      </c>
      <c r="C33" s="112" t="s">
        <v>103</v>
      </c>
      <c r="D33" s="266">
        <v>0</v>
      </c>
      <c r="E33" s="112" t="s">
        <v>104</v>
      </c>
      <c r="F33" s="266">
        <v>0</v>
      </c>
      <c r="G33" s="112" t="s">
        <v>105</v>
      </c>
      <c r="H33" s="266">
        <v>0</v>
      </c>
      <c r="I33" s="112" t="s">
        <v>106</v>
      </c>
      <c r="J33" s="350">
        <f>B33+D33+F33+H33</f>
        <v>0</v>
      </c>
      <c r="K33" s="55"/>
      <c r="L33" s="55"/>
      <c r="M33" s="55"/>
      <c r="N33" s="58"/>
    </row>
    <row r="34" spans="1:14" ht="12.75">
      <c r="A34" s="60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8"/>
    </row>
    <row r="35" spans="1:14" ht="12.75">
      <c r="A35" s="70" t="s">
        <v>118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8"/>
    </row>
    <row r="36" spans="1:14" ht="12.75">
      <c r="A36" s="73" t="s">
        <v>113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8"/>
    </row>
    <row r="37" spans="1:14" ht="12.75">
      <c r="A37" s="60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8"/>
    </row>
    <row r="38" spans="1:14" ht="13.5" thickBot="1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66"/>
    </row>
    <row r="39" spans="1:1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 hidden="1">
      <c r="A40" s="346">
        <v>0.1</v>
      </c>
      <c r="B40" s="347">
        <f>F9*A40</f>
        <v>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</sheetData>
  <sheetProtection/>
  <mergeCells count="1">
    <mergeCell ref="A1:N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R54"/>
  <sheetViews>
    <sheetView zoomScale="75" zoomScaleNormal="75" zoomScalePageLayoutView="0" workbookViewId="0" topLeftCell="A1">
      <selection activeCell="I30" sqref="I29:I30"/>
    </sheetView>
  </sheetViews>
  <sheetFormatPr defaultColWidth="11.421875" defaultRowHeight="12.75"/>
  <cols>
    <col min="1" max="1" width="14.140625" style="0" customWidth="1"/>
    <col min="2" max="2" width="6.00390625" style="0" customWidth="1"/>
    <col min="3" max="3" width="11.421875" style="1" customWidth="1"/>
    <col min="4" max="4" width="12.7109375" style="3" customWidth="1"/>
    <col min="5" max="5" width="12.00390625" style="1" customWidth="1"/>
    <col min="6" max="6" width="11.140625" style="0" customWidth="1"/>
    <col min="7" max="7" width="11.28125" style="0" customWidth="1"/>
    <col min="8" max="8" width="11.00390625" style="0" customWidth="1"/>
    <col min="18" max="18" width="11.421875" style="1" customWidth="1"/>
  </cols>
  <sheetData>
    <row r="1" spans="1:17" ht="16.5" customHeight="1">
      <c r="A1" s="75" t="s">
        <v>2</v>
      </c>
      <c r="B1" s="76"/>
      <c r="C1" s="77"/>
      <c r="D1" s="78"/>
      <c r="E1" s="77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9" customHeight="1">
      <c r="A2" s="79"/>
      <c r="B2" s="80"/>
      <c r="C2" s="81"/>
      <c r="D2" s="82"/>
      <c r="E2" s="81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8" s="5" customFormat="1" ht="4.5" customHeight="1">
      <c r="A3" s="83"/>
      <c r="B3" s="83"/>
      <c r="C3" s="84"/>
      <c r="D3" s="85"/>
      <c r="E3" s="84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7"/>
    </row>
    <row r="4" spans="1:18" ht="12.75">
      <c r="A4" s="55"/>
      <c r="B4" s="55"/>
      <c r="C4" s="62"/>
      <c r="D4" s="86"/>
      <c r="E4" s="62"/>
      <c r="F4" s="55"/>
      <c r="G4" s="87" t="s">
        <v>3</v>
      </c>
      <c r="H4" s="55"/>
      <c r="I4" s="88" t="s">
        <v>4</v>
      </c>
      <c r="J4" s="89" t="s">
        <v>5</v>
      </c>
      <c r="K4" s="89" t="s">
        <v>6</v>
      </c>
      <c r="L4" s="89" t="s">
        <v>7</v>
      </c>
      <c r="M4" s="89" t="s">
        <v>8</v>
      </c>
      <c r="N4" s="55"/>
      <c r="O4" s="55"/>
      <c r="P4" s="55"/>
      <c r="Q4" s="55"/>
      <c r="R4" s="4"/>
    </row>
    <row r="5" spans="1:18" ht="12.75">
      <c r="A5" s="55"/>
      <c r="B5" s="55"/>
      <c r="C5" s="62"/>
      <c r="D5" s="86"/>
      <c r="E5" s="62"/>
      <c r="F5" s="55"/>
      <c r="G5" s="55"/>
      <c r="H5" s="90"/>
      <c r="I5" s="91">
        <f>J5+K5+L5+M5</f>
        <v>0</v>
      </c>
      <c r="J5" s="92">
        <f>Questions!B26</f>
        <v>0</v>
      </c>
      <c r="K5" s="92">
        <f>Questions!D26</f>
        <v>0</v>
      </c>
      <c r="L5" s="92">
        <f>Questions!F26</f>
        <v>0</v>
      </c>
      <c r="M5" s="92">
        <f>Questions!H26</f>
        <v>0</v>
      </c>
      <c r="N5" s="55"/>
      <c r="O5" s="55"/>
      <c r="P5" s="55"/>
      <c r="Q5" s="55"/>
      <c r="R5" s="4"/>
    </row>
    <row r="6" spans="1:18" ht="13.5" thickBot="1">
      <c r="A6" s="55"/>
      <c r="B6" s="55"/>
      <c r="C6" s="62"/>
      <c r="D6" s="86"/>
      <c r="E6" s="62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4"/>
    </row>
    <row r="7" spans="1:17" ht="12.75">
      <c r="A7" s="117"/>
      <c r="B7" s="118"/>
      <c r="C7" s="119"/>
      <c r="D7" s="120"/>
      <c r="E7" s="121"/>
      <c r="F7" s="117"/>
      <c r="G7" s="118"/>
      <c r="H7" s="118"/>
      <c r="I7" s="118"/>
      <c r="J7" s="122" t="s">
        <v>9</v>
      </c>
      <c r="K7" s="118"/>
      <c r="L7" s="118"/>
      <c r="M7" s="118"/>
      <c r="N7" s="118"/>
      <c r="O7" s="118"/>
      <c r="P7" s="118"/>
      <c r="Q7" s="123"/>
    </row>
    <row r="8" spans="1:17" ht="13.5" thickBot="1">
      <c r="A8" s="124"/>
      <c r="B8" s="125"/>
      <c r="C8" s="126" t="s">
        <v>10</v>
      </c>
      <c r="D8" s="127" t="s">
        <v>11</v>
      </c>
      <c r="E8" s="128" t="s">
        <v>4</v>
      </c>
      <c r="F8" s="129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1"/>
    </row>
    <row r="9" spans="1:18" ht="13.5" thickBot="1">
      <c r="A9" s="132"/>
      <c r="B9" s="133"/>
      <c r="C9" s="134" t="s">
        <v>12</v>
      </c>
      <c r="D9" s="135" t="s">
        <v>13</v>
      </c>
      <c r="E9" s="136" t="s">
        <v>14</v>
      </c>
      <c r="F9" s="137">
        <v>1</v>
      </c>
      <c r="G9" s="138">
        <f>F9+1</f>
        <v>2</v>
      </c>
      <c r="H9" s="138">
        <f aca="true" t="shared" si="0" ref="H9:P9">G9+1</f>
        <v>3</v>
      </c>
      <c r="I9" s="138">
        <f t="shared" si="0"/>
        <v>4</v>
      </c>
      <c r="J9" s="138">
        <f t="shared" si="0"/>
        <v>5</v>
      </c>
      <c r="K9" s="138">
        <f t="shared" si="0"/>
        <v>6</v>
      </c>
      <c r="L9" s="138">
        <f t="shared" si="0"/>
        <v>7</v>
      </c>
      <c r="M9" s="138">
        <f t="shared" si="0"/>
        <v>8</v>
      </c>
      <c r="N9" s="138">
        <f t="shared" si="0"/>
        <v>9</v>
      </c>
      <c r="O9" s="138">
        <f t="shared" si="0"/>
        <v>10</v>
      </c>
      <c r="P9" s="138">
        <f t="shared" si="0"/>
        <v>11</v>
      </c>
      <c r="Q9" s="139">
        <v>12</v>
      </c>
      <c r="R9"/>
    </row>
    <row r="10" spans="1:18" ht="12.75">
      <c r="A10" s="93" t="str">
        <f>Questions!A18</f>
        <v>Produits A</v>
      </c>
      <c r="B10" s="55"/>
      <c r="C10" s="94">
        <v>1</v>
      </c>
      <c r="D10" s="86">
        <f>E10*C10</f>
        <v>0</v>
      </c>
      <c r="E10" s="58">
        <f>SUM(F10:Q10)</f>
        <v>0</v>
      </c>
      <c r="F10" s="351">
        <f>Questions!C18</f>
        <v>0</v>
      </c>
      <c r="G10" s="352">
        <f>Questions!D18</f>
        <v>0</v>
      </c>
      <c r="H10" s="352">
        <f>Questions!E18</f>
        <v>0</v>
      </c>
      <c r="I10" s="352">
        <f>Questions!F18</f>
        <v>0</v>
      </c>
      <c r="J10" s="352">
        <f>Questions!G18</f>
        <v>0</v>
      </c>
      <c r="K10" s="352">
        <f>Questions!H18</f>
        <v>0</v>
      </c>
      <c r="L10" s="352">
        <f>Questions!I18</f>
        <v>0</v>
      </c>
      <c r="M10" s="352">
        <f>Questions!J18</f>
        <v>0</v>
      </c>
      <c r="N10" s="352">
        <f>Questions!K18</f>
        <v>0</v>
      </c>
      <c r="O10" s="352">
        <f>Questions!L18</f>
        <v>0</v>
      </c>
      <c r="P10" s="352">
        <f>Questions!M18</f>
        <v>0</v>
      </c>
      <c r="Q10" s="353">
        <f>Questions!N18</f>
        <v>0</v>
      </c>
      <c r="R10"/>
    </row>
    <row r="11" spans="1:18" ht="12.75">
      <c r="A11" s="93" t="str">
        <f>Questions!A19</f>
        <v>Produits B</v>
      </c>
      <c r="B11" s="55"/>
      <c r="C11" s="94">
        <v>1</v>
      </c>
      <c r="D11" s="86">
        <f>E11*C11</f>
        <v>0</v>
      </c>
      <c r="E11" s="58">
        <f>SUM(F11:Q11)</f>
        <v>0</v>
      </c>
      <c r="F11" s="354">
        <f>Questions!C19</f>
        <v>0</v>
      </c>
      <c r="G11" s="95">
        <f>Questions!D19</f>
        <v>0</v>
      </c>
      <c r="H11" s="95">
        <f>Questions!E19</f>
        <v>0</v>
      </c>
      <c r="I11" s="95">
        <f>Questions!F19</f>
        <v>0</v>
      </c>
      <c r="J11" s="95">
        <f>Questions!G19</f>
        <v>0</v>
      </c>
      <c r="K11" s="95">
        <f>Questions!H19</f>
        <v>0</v>
      </c>
      <c r="L11" s="95">
        <f>Questions!I19</f>
        <v>0</v>
      </c>
      <c r="M11" s="95">
        <f>Questions!J19</f>
        <v>0</v>
      </c>
      <c r="N11" s="95">
        <f>Questions!K19</f>
        <v>0</v>
      </c>
      <c r="O11" s="95">
        <f>Questions!L19</f>
        <v>0</v>
      </c>
      <c r="P11" s="95">
        <f>Questions!M19</f>
        <v>0</v>
      </c>
      <c r="Q11" s="96">
        <f>Questions!N19</f>
        <v>0</v>
      </c>
      <c r="R11"/>
    </row>
    <row r="12" spans="1:18" ht="12.75">
      <c r="A12" s="93" t="str">
        <f>Questions!A20</f>
        <v>Produits C</v>
      </c>
      <c r="B12" s="55"/>
      <c r="C12" s="94">
        <v>1</v>
      </c>
      <c r="D12" s="86">
        <f>E12*C12</f>
        <v>0</v>
      </c>
      <c r="E12" s="58">
        <f>SUM(F12:Q12)</f>
        <v>0</v>
      </c>
      <c r="F12" s="354">
        <f>Questions!C20</f>
        <v>0</v>
      </c>
      <c r="G12" s="95">
        <f>Questions!D20</f>
        <v>0</v>
      </c>
      <c r="H12" s="95">
        <f>Questions!E20</f>
        <v>0</v>
      </c>
      <c r="I12" s="95">
        <f>Questions!F20</f>
        <v>0</v>
      </c>
      <c r="J12" s="95">
        <f>Questions!G20</f>
        <v>0</v>
      </c>
      <c r="K12" s="95">
        <f>Questions!H20</f>
        <v>0</v>
      </c>
      <c r="L12" s="95">
        <f>Questions!I20</f>
        <v>0</v>
      </c>
      <c r="M12" s="95">
        <f>Questions!J20</f>
        <v>0</v>
      </c>
      <c r="N12" s="95">
        <f>Questions!K20</f>
        <v>0</v>
      </c>
      <c r="O12" s="95">
        <f>Questions!L20</f>
        <v>0</v>
      </c>
      <c r="P12" s="95">
        <f>Questions!M20</f>
        <v>0</v>
      </c>
      <c r="Q12" s="96">
        <f>Questions!N20</f>
        <v>0</v>
      </c>
      <c r="R12"/>
    </row>
    <row r="13" spans="1:18" ht="12.75">
      <c r="A13" s="93" t="str">
        <f>Questions!A21</f>
        <v>Produits D</v>
      </c>
      <c r="B13" s="55"/>
      <c r="C13" s="94">
        <v>1</v>
      </c>
      <c r="D13" s="86">
        <f>E13*C13</f>
        <v>0</v>
      </c>
      <c r="E13" s="58">
        <f>SUM(F13:Q13)</f>
        <v>0</v>
      </c>
      <c r="F13" s="354">
        <f>Questions!C21</f>
        <v>0</v>
      </c>
      <c r="G13" s="95">
        <f>Questions!D21</f>
        <v>0</v>
      </c>
      <c r="H13" s="95">
        <f>Questions!E21</f>
        <v>0</v>
      </c>
      <c r="I13" s="95">
        <f>Questions!F21</f>
        <v>0</v>
      </c>
      <c r="J13" s="95">
        <f>Questions!G21</f>
        <v>0</v>
      </c>
      <c r="K13" s="95">
        <f>Questions!H21</f>
        <v>0</v>
      </c>
      <c r="L13" s="95">
        <f>Questions!I21</f>
        <v>0</v>
      </c>
      <c r="M13" s="95">
        <f>Questions!J21</f>
        <v>0</v>
      </c>
      <c r="N13" s="95">
        <f>Questions!K21</f>
        <v>0</v>
      </c>
      <c r="O13" s="95">
        <f>Questions!L21</f>
        <v>0</v>
      </c>
      <c r="P13" s="95">
        <f>Questions!M21</f>
        <v>0</v>
      </c>
      <c r="Q13" s="96">
        <f>Questions!N21</f>
        <v>0</v>
      </c>
      <c r="R13"/>
    </row>
    <row r="14" spans="1:18" ht="13.5" thickBot="1">
      <c r="A14" s="93" t="str">
        <f>Questions!A22</f>
        <v>Produits E</v>
      </c>
      <c r="B14" s="55"/>
      <c r="C14" s="94">
        <v>1</v>
      </c>
      <c r="D14" s="86">
        <f>E14*C14</f>
        <v>0</v>
      </c>
      <c r="E14" s="58">
        <f>SUM(F14:Q14)</f>
        <v>0</v>
      </c>
      <c r="F14" s="355">
        <f>Questions!C22</f>
        <v>0</v>
      </c>
      <c r="G14" s="356">
        <f>Questions!D22</f>
        <v>0</v>
      </c>
      <c r="H14" s="356">
        <f>Questions!E22</f>
        <v>0</v>
      </c>
      <c r="I14" s="356">
        <f>Questions!F22</f>
        <v>0</v>
      </c>
      <c r="J14" s="356">
        <f>Questions!G22</f>
        <v>0</v>
      </c>
      <c r="K14" s="356">
        <f>Questions!H22</f>
        <v>0</v>
      </c>
      <c r="L14" s="356">
        <f>Questions!I22</f>
        <v>0</v>
      </c>
      <c r="M14" s="356">
        <f>Questions!J22</f>
        <v>0</v>
      </c>
      <c r="N14" s="356">
        <f>Questions!K22</f>
        <v>0</v>
      </c>
      <c r="O14" s="356">
        <f>Questions!L22</f>
        <v>0</v>
      </c>
      <c r="P14" s="356">
        <f>Questions!M22</f>
        <v>0</v>
      </c>
      <c r="Q14" s="357">
        <f>Questions!N22</f>
        <v>0</v>
      </c>
      <c r="R14"/>
    </row>
    <row r="15" spans="1:18" s="1" customFormat="1" ht="12.75">
      <c r="A15" s="140" t="s">
        <v>15</v>
      </c>
      <c r="B15" s="141"/>
      <c r="C15" s="142"/>
      <c r="D15" s="143">
        <f>SUM(D10:D14)</f>
        <v>0</v>
      </c>
      <c r="E15" s="144">
        <f>SUM(E10:E14)</f>
        <v>0</v>
      </c>
      <c r="F15" s="143">
        <f>F10*$C$10+F11*$C$11+F12*$C$12+F13*$C$13+F14*$C$14</f>
        <v>0</v>
      </c>
      <c r="G15" s="143">
        <f aca="true" t="shared" si="1" ref="G15:Q15">G10*$C$10+G11*$C$11+G12*$C$12+G13*$C$13+G14*$C$14</f>
        <v>0</v>
      </c>
      <c r="H15" s="143">
        <f t="shared" si="1"/>
        <v>0</v>
      </c>
      <c r="I15" s="143">
        <f t="shared" si="1"/>
        <v>0</v>
      </c>
      <c r="J15" s="143">
        <f t="shared" si="1"/>
        <v>0</v>
      </c>
      <c r="K15" s="143">
        <f t="shared" si="1"/>
        <v>0</v>
      </c>
      <c r="L15" s="143">
        <f t="shared" si="1"/>
        <v>0</v>
      </c>
      <c r="M15" s="143">
        <f t="shared" si="1"/>
        <v>0</v>
      </c>
      <c r="N15" s="143">
        <f t="shared" si="1"/>
        <v>0</v>
      </c>
      <c r="O15" s="143">
        <f t="shared" si="1"/>
        <v>0</v>
      </c>
      <c r="P15" s="143">
        <f t="shared" si="1"/>
        <v>0</v>
      </c>
      <c r="Q15" s="145">
        <f t="shared" si="1"/>
        <v>0</v>
      </c>
      <c r="R15"/>
    </row>
    <row r="16" spans="1:17" s="1" customFormat="1" ht="13.5" thickBot="1">
      <c r="A16" s="146" t="s">
        <v>16</v>
      </c>
      <c r="B16" s="147"/>
      <c r="C16" s="148"/>
      <c r="D16" s="149"/>
      <c r="E16" s="150"/>
      <c r="F16" s="149">
        <f>F15*$J$5</f>
        <v>0</v>
      </c>
      <c r="G16" s="149">
        <f>G15*$J$5+F15*$K$5</f>
        <v>0</v>
      </c>
      <c r="H16" s="149">
        <f>H15*$J$5+G15*$K$5+F15*$L$5</f>
        <v>0</v>
      </c>
      <c r="I16" s="149">
        <f>I15*$J$5+H15*$K$5+G15*$L$5+F15*$M$5</f>
        <v>0</v>
      </c>
      <c r="J16" s="149">
        <f aca="true" t="shared" si="2" ref="J16:Q16">J15*$J$5+I15*$K$5+H15*$L$5+G15*$M$5</f>
        <v>0</v>
      </c>
      <c r="K16" s="149">
        <f t="shared" si="2"/>
        <v>0</v>
      </c>
      <c r="L16" s="149">
        <f t="shared" si="2"/>
        <v>0</v>
      </c>
      <c r="M16" s="149">
        <f t="shared" si="2"/>
        <v>0</v>
      </c>
      <c r="N16" s="149">
        <f t="shared" si="2"/>
        <v>0</v>
      </c>
      <c r="O16" s="149">
        <f t="shared" si="2"/>
        <v>0</v>
      </c>
      <c r="P16" s="149">
        <f t="shared" si="2"/>
        <v>0</v>
      </c>
      <c r="Q16" s="151">
        <f t="shared" si="2"/>
        <v>0</v>
      </c>
    </row>
    <row r="17" spans="1:17" ht="12.75">
      <c r="A17" s="55"/>
      <c r="B17" s="55"/>
      <c r="C17" s="62"/>
      <c r="D17" s="86"/>
      <c r="E17" s="62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2.75">
      <c r="A18" s="87" t="s">
        <v>17</v>
      </c>
      <c r="B18" s="55"/>
      <c r="C18" s="62"/>
      <c r="D18" s="86"/>
      <c r="E18" s="62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>
      <c r="A19" s="87" t="s">
        <v>18</v>
      </c>
      <c r="B19" s="55"/>
      <c r="C19" s="100">
        <f>Q15*$K$5+Q15*$L$5+Q15*$M$5+P15*$L$5+P15*$M$5+O15*$M$5</f>
        <v>0</v>
      </c>
      <c r="D19" s="116"/>
      <c r="E19" s="62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>
      <c r="A20" s="55"/>
      <c r="B20" s="55"/>
      <c r="C20" s="86"/>
      <c r="D20" s="101"/>
      <c r="E20" s="62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>
      <c r="A21" s="9"/>
      <c r="B21" s="9"/>
      <c r="C21" s="8"/>
      <c r="D21" s="10"/>
      <c r="E21" s="7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2"/>
      <c r="C22" s="13"/>
      <c r="D22" s="14"/>
      <c r="E22" s="1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2.75">
      <c r="A23" s="15"/>
      <c r="B23" s="12"/>
      <c r="C23" s="16"/>
      <c r="D23" s="14"/>
      <c r="E23" s="16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8" ht="12.75">
      <c r="A24" s="12"/>
      <c r="B24" s="12"/>
      <c r="C24" s="16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/>
    </row>
    <row r="25" spans="1:18" ht="12.75">
      <c r="A25" s="19"/>
      <c r="B25" s="19"/>
      <c r="C25" s="20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/>
    </row>
    <row r="26" spans="1:18" ht="12.75">
      <c r="A26" s="19"/>
      <c r="B26" s="19"/>
      <c r="C26" s="20"/>
      <c r="D26" s="21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/>
    </row>
    <row r="27" spans="1:18" ht="12.75">
      <c r="A27" s="19"/>
      <c r="B27" s="19"/>
      <c r="C27" s="20"/>
      <c r="D27" s="21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/>
    </row>
    <row r="28" spans="1:18" ht="12.75">
      <c r="A28" s="19"/>
      <c r="B28" s="19"/>
      <c r="C28" s="20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/>
    </row>
    <row r="29" spans="1:18" ht="12.75">
      <c r="A29" s="19"/>
      <c r="B29" s="19"/>
      <c r="C29" s="20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/>
    </row>
    <row r="30" spans="1:18" ht="12.75">
      <c r="A30" s="24"/>
      <c r="B30" s="7"/>
      <c r="C30" s="7"/>
      <c r="D30" s="21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/>
    </row>
    <row r="31" spans="1:17" ht="12.75">
      <c r="A31" s="24"/>
      <c r="B31" s="7"/>
      <c r="C31" s="7"/>
      <c r="D31" s="25"/>
      <c r="E31" s="2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2.75">
      <c r="A32" s="11"/>
      <c r="B32" s="11"/>
      <c r="C32" s="11"/>
      <c r="D32" s="10"/>
      <c r="E32" s="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26"/>
      <c r="B33" s="26"/>
      <c r="C33" s="7"/>
      <c r="D33" s="10"/>
      <c r="E33" s="7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26"/>
      <c r="B34" s="26"/>
      <c r="C34" s="27"/>
      <c r="D34" s="10"/>
      <c r="E34" s="7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1"/>
      <c r="B35" s="11"/>
      <c r="C35" s="7"/>
      <c r="D35" s="10"/>
      <c r="E35" s="7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9"/>
      <c r="B36" s="9"/>
      <c r="C36" s="8"/>
      <c r="D36" s="10"/>
      <c r="E36" s="7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2"/>
      <c r="C37" s="13"/>
      <c r="D37" s="14"/>
      <c r="E37" s="1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2.75">
      <c r="A38" s="18"/>
      <c r="B38" s="12"/>
      <c r="C38" s="16"/>
      <c r="D38" s="14"/>
      <c r="E38" s="16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8" ht="12.75">
      <c r="A39" s="12"/>
      <c r="B39" s="12"/>
      <c r="C39" s="16"/>
      <c r="D39" s="1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/>
    </row>
    <row r="40" spans="1:18" ht="12.75">
      <c r="A40" s="19"/>
      <c r="B40" s="19"/>
      <c r="C40" s="20"/>
      <c r="D40" s="21"/>
      <c r="E40" s="2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/>
    </row>
    <row r="41" spans="1:18" ht="12.75">
      <c r="A41" s="19"/>
      <c r="B41" s="19"/>
      <c r="C41" s="20"/>
      <c r="D41" s="21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/>
    </row>
    <row r="42" spans="1:18" ht="12.75">
      <c r="A42" s="19"/>
      <c r="B42" s="19"/>
      <c r="C42" s="20"/>
      <c r="D42" s="21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/>
    </row>
    <row r="43" spans="1:18" ht="12.75">
      <c r="A43" s="19"/>
      <c r="B43" s="19"/>
      <c r="C43" s="20"/>
      <c r="D43" s="21"/>
      <c r="E43" s="2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/>
    </row>
    <row r="44" spans="1:18" ht="12.75">
      <c r="A44" s="19"/>
      <c r="B44" s="19"/>
      <c r="C44" s="20"/>
      <c r="D44" s="21"/>
      <c r="E44" s="2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/>
    </row>
    <row r="45" spans="1:18" ht="12.75">
      <c r="A45" s="24"/>
      <c r="B45" s="7"/>
      <c r="C45" s="7"/>
      <c r="D45" s="21"/>
      <c r="E45" s="22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/>
    </row>
    <row r="46" spans="1:17" ht="12.75">
      <c r="A46" s="24"/>
      <c r="B46" s="7"/>
      <c r="C46" s="7"/>
      <c r="D46" s="21"/>
      <c r="E46" s="7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12.75">
      <c r="A47" s="11"/>
      <c r="B47" s="11"/>
      <c r="C47" s="7"/>
      <c r="D47" s="10"/>
      <c r="E47" s="7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6"/>
      <c r="B48" s="11"/>
      <c r="C48" s="7"/>
      <c r="D48" s="10"/>
      <c r="E48" s="7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26"/>
      <c r="B49" s="11"/>
      <c r="C49" s="27"/>
      <c r="D49" s="10"/>
      <c r="E49" s="7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1"/>
      <c r="B50" s="11"/>
      <c r="C50" s="7"/>
      <c r="D50" s="10"/>
      <c r="E50" s="7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1"/>
      <c r="B51" s="11"/>
      <c r="C51" s="7"/>
      <c r="D51" s="10"/>
      <c r="E51" s="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11"/>
      <c r="B52" s="11"/>
      <c r="C52" s="7"/>
      <c r="D52" s="10"/>
      <c r="E52" s="7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11"/>
      <c r="B53" s="11"/>
      <c r="C53" s="7"/>
      <c r="D53" s="10"/>
      <c r="E53" s="7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11"/>
      <c r="B54" s="11"/>
      <c r="C54" s="7"/>
      <c r="D54" s="10"/>
      <c r="E54" s="7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IO262"/>
  <sheetViews>
    <sheetView zoomScale="75" zoomScaleNormal="75" zoomScalePageLayoutView="0" workbookViewId="0" topLeftCell="A1">
      <pane ySplit="1" topLeftCell="A86" activePane="bottomLeft" state="frozen"/>
      <selection pane="topLeft" activeCell="B30" sqref="B30"/>
      <selection pane="bottomLeft" activeCell="A91" sqref="A91"/>
    </sheetView>
  </sheetViews>
  <sheetFormatPr defaultColWidth="11.421875" defaultRowHeight="12.75"/>
  <cols>
    <col min="1" max="1" width="16.7109375" style="0" customWidth="1"/>
    <col min="2" max="2" width="13.57421875" style="1" customWidth="1"/>
    <col min="3" max="3" width="13.140625" style="2" customWidth="1"/>
    <col min="4" max="4" width="12.421875" style="1" customWidth="1"/>
    <col min="5" max="5" width="11.421875" style="1" customWidth="1"/>
    <col min="6" max="6" width="12.7109375" style="1" customWidth="1"/>
    <col min="7" max="7" width="12.140625" style="1" customWidth="1"/>
    <col min="8" max="15" width="11.421875" style="1" customWidth="1"/>
    <col min="16" max="16" width="16.7109375" style="0" customWidth="1"/>
    <col min="17" max="17" width="13.57421875" style="0" customWidth="1"/>
    <col min="31" max="31" width="2.00390625" style="0" customWidth="1"/>
    <col min="32" max="32" width="16.7109375" style="0" customWidth="1"/>
  </cols>
  <sheetData>
    <row r="1" spans="1:249" ht="12.75" hidden="1">
      <c r="A1" s="152" t="s">
        <v>20</v>
      </c>
      <c r="B1" s="153"/>
      <c r="C1" s="154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6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5"/>
      <c r="AF1" s="15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</row>
    <row r="2" spans="1:15" ht="12.75" hidden="1">
      <c r="A2" s="155"/>
      <c r="B2" s="153"/>
      <c r="C2" s="154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46" s="5" customFormat="1" ht="4.5" customHeight="1" hidden="1">
      <c r="A3" s="159"/>
      <c r="B3" s="160"/>
      <c r="C3" s="161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15" ht="12.75" customHeight="1" hidden="1">
      <c r="A4" s="159"/>
      <c r="B4" s="160"/>
      <c r="C4" s="161"/>
      <c r="D4" s="162" t="s">
        <v>21</v>
      </c>
      <c r="E4" s="160"/>
      <c r="F4" s="163" t="s">
        <v>4</v>
      </c>
      <c r="G4" s="164" t="s">
        <v>5</v>
      </c>
      <c r="H4" s="164" t="s">
        <v>6</v>
      </c>
      <c r="I4" s="164" t="s">
        <v>7</v>
      </c>
      <c r="J4" s="164" t="s">
        <v>8</v>
      </c>
      <c r="K4" s="159"/>
      <c r="L4" s="159"/>
      <c r="M4" s="160"/>
      <c r="N4" s="160"/>
      <c r="O4" s="160"/>
    </row>
    <row r="5" spans="1:46" s="6" customFormat="1" ht="12.75" customHeight="1" hidden="1">
      <c r="A5" s="55"/>
      <c r="B5" s="62"/>
      <c r="C5" s="91"/>
      <c r="D5" s="62"/>
      <c r="E5" s="165"/>
      <c r="F5" s="167">
        <f>SUM(G5:J5)</f>
        <v>0</v>
      </c>
      <c r="G5" s="168">
        <f>Questions!B33</f>
        <v>0</v>
      </c>
      <c r="H5" s="168">
        <f>Questions!D33</f>
        <v>0</v>
      </c>
      <c r="I5" s="168">
        <f>Questions!F33</f>
        <v>0</v>
      </c>
      <c r="J5" s="168">
        <f>Questions!H33</f>
        <v>0</v>
      </c>
      <c r="K5" s="55"/>
      <c r="L5" s="55"/>
      <c r="M5" s="62"/>
      <c r="N5" s="62"/>
      <c r="O5" s="6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15" ht="12.75" hidden="1">
      <c r="A6" s="88"/>
      <c r="B6" s="62"/>
      <c r="C6" s="91"/>
      <c r="D6" s="62"/>
      <c r="E6" s="62"/>
      <c r="F6" s="62"/>
      <c r="G6" s="165"/>
      <c r="H6" s="166"/>
      <c r="I6" s="166"/>
      <c r="J6" s="166"/>
      <c r="K6" s="166"/>
      <c r="L6" s="166"/>
      <c r="M6" s="62"/>
      <c r="N6" s="62"/>
      <c r="O6" s="62"/>
    </row>
    <row r="7" spans="1:15" ht="13.5" customHeight="1" hidden="1" thickBot="1">
      <c r="A7" s="55"/>
      <c r="B7" s="62"/>
      <c r="C7" s="9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12.75" hidden="1">
      <c r="A8" s="174" t="str">
        <f>Ventes!A10</f>
        <v>Produits A</v>
      </c>
      <c r="B8" s="175" t="s">
        <v>22</v>
      </c>
      <c r="C8" s="176" t="s">
        <v>4</v>
      </c>
      <c r="D8" s="177">
        <f>Ventes!F$9</f>
        <v>1</v>
      </c>
      <c r="E8" s="177">
        <f>Ventes!G$9</f>
        <v>2</v>
      </c>
      <c r="F8" s="177">
        <f>Ventes!H$9</f>
        <v>3</v>
      </c>
      <c r="G8" s="177">
        <f>Ventes!I$9</f>
        <v>4</v>
      </c>
      <c r="H8" s="177">
        <f>Ventes!J$9</f>
        <v>5</v>
      </c>
      <c r="I8" s="177">
        <f>Ventes!K$9</f>
        <v>6</v>
      </c>
      <c r="J8" s="177">
        <f>Ventes!L$9</f>
        <v>7</v>
      </c>
      <c r="K8" s="177">
        <f>Ventes!M$9</f>
        <v>8</v>
      </c>
      <c r="L8" s="177">
        <f>Ventes!N$9</f>
        <v>9</v>
      </c>
      <c r="M8" s="177">
        <f>Ventes!O$9</f>
        <v>10</v>
      </c>
      <c r="N8" s="177">
        <f>Ventes!P$9</f>
        <v>11</v>
      </c>
      <c r="O8" s="178">
        <f>Ventes!Q9</f>
        <v>12</v>
      </c>
    </row>
    <row r="9" spans="1:15" ht="13.5" hidden="1" thickBot="1">
      <c r="A9" s="179"/>
      <c r="B9" s="103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</row>
    <row r="10" spans="1:15" ht="12.75" hidden="1">
      <c r="A10" s="184" t="s">
        <v>23</v>
      </c>
      <c r="B10" s="185"/>
      <c r="C10" s="190">
        <f>SUM(D10:O10)</f>
        <v>0</v>
      </c>
      <c r="D10" s="191">
        <f>Ventes!F10</f>
        <v>0</v>
      </c>
      <c r="E10" s="191">
        <f>Ventes!G10</f>
        <v>0</v>
      </c>
      <c r="F10" s="191">
        <f>Ventes!H10</f>
        <v>0</v>
      </c>
      <c r="G10" s="191">
        <f>Ventes!I10</f>
        <v>0</v>
      </c>
      <c r="H10" s="191">
        <f>Ventes!J10</f>
        <v>0</v>
      </c>
      <c r="I10" s="191">
        <f>Ventes!K10</f>
        <v>0</v>
      </c>
      <c r="J10" s="191">
        <f>Ventes!L10</f>
        <v>0</v>
      </c>
      <c r="K10" s="191">
        <f>Ventes!M10</f>
        <v>0</v>
      </c>
      <c r="L10" s="191">
        <f>Ventes!N10</f>
        <v>0</v>
      </c>
      <c r="M10" s="191">
        <f>Ventes!O10</f>
        <v>0</v>
      </c>
      <c r="N10" s="191">
        <f>Ventes!P10</f>
        <v>0</v>
      </c>
      <c r="O10" s="192">
        <f>Ventes!Q10</f>
        <v>0</v>
      </c>
    </row>
    <row r="11" spans="1:15" ht="12.75" hidden="1">
      <c r="A11" s="184" t="s">
        <v>24</v>
      </c>
      <c r="B11" s="195">
        <f>SUM(B13:B17)</f>
        <v>0</v>
      </c>
      <c r="C11" s="190">
        <f>SUM(D11:O11)</f>
        <v>0</v>
      </c>
      <c r="D11" s="193">
        <f aca="true" t="shared" si="0" ref="D11:O11">D10</f>
        <v>0</v>
      </c>
      <c r="E11" s="193">
        <f t="shared" si="0"/>
        <v>0</v>
      </c>
      <c r="F11" s="193">
        <f t="shared" si="0"/>
        <v>0</v>
      </c>
      <c r="G11" s="193">
        <f t="shared" si="0"/>
        <v>0</v>
      </c>
      <c r="H11" s="193">
        <f t="shared" si="0"/>
        <v>0</v>
      </c>
      <c r="I11" s="193">
        <f t="shared" si="0"/>
        <v>0</v>
      </c>
      <c r="J11" s="193">
        <f t="shared" si="0"/>
        <v>0</v>
      </c>
      <c r="K11" s="193">
        <f t="shared" si="0"/>
        <v>0</v>
      </c>
      <c r="L11" s="193">
        <f t="shared" si="0"/>
        <v>0</v>
      </c>
      <c r="M11" s="193">
        <f t="shared" si="0"/>
        <v>0</v>
      </c>
      <c r="N11" s="193">
        <f t="shared" si="0"/>
        <v>0</v>
      </c>
      <c r="O11" s="194">
        <f t="shared" si="0"/>
        <v>0</v>
      </c>
    </row>
    <row r="12" spans="1:15" ht="6" customHeight="1" hidden="1">
      <c r="A12" s="60"/>
      <c r="B12" s="62"/>
      <c r="C12" s="9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187"/>
    </row>
    <row r="13" spans="1:15" ht="12.75" hidden="1">
      <c r="A13" s="93" t="s">
        <v>25</v>
      </c>
      <c r="B13" s="196">
        <f>Ventes!C10*Questions!B30</f>
        <v>0</v>
      </c>
      <c r="C13" s="197">
        <f aca="true" t="shared" si="1" ref="C13:C18">SUM(D13:O13)</f>
        <v>0</v>
      </c>
      <c r="D13" s="198">
        <f>D11*$B$13</f>
        <v>0</v>
      </c>
      <c r="E13" s="198">
        <f aca="true" t="shared" si="2" ref="E13:O13">E11*$B$13</f>
        <v>0</v>
      </c>
      <c r="F13" s="198">
        <f t="shared" si="2"/>
        <v>0</v>
      </c>
      <c r="G13" s="198">
        <f t="shared" si="2"/>
        <v>0</v>
      </c>
      <c r="H13" s="198">
        <f t="shared" si="2"/>
        <v>0</v>
      </c>
      <c r="I13" s="198">
        <f t="shared" si="2"/>
        <v>0</v>
      </c>
      <c r="J13" s="198">
        <f t="shared" si="2"/>
        <v>0</v>
      </c>
      <c r="K13" s="198">
        <f t="shared" si="2"/>
        <v>0</v>
      </c>
      <c r="L13" s="198">
        <f t="shared" si="2"/>
        <v>0</v>
      </c>
      <c r="M13" s="198">
        <f t="shared" si="2"/>
        <v>0</v>
      </c>
      <c r="N13" s="198">
        <f t="shared" si="2"/>
        <v>0</v>
      </c>
      <c r="O13" s="199">
        <f t="shared" si="2"/>
        <v>0</v>
      </c>
    </row>
    <row r="14" spans="1:15" ht="12.75" hidden="1">
      <c r="A14" s="93" t="s">
        <v>26</v>
      </c>
      <c r="B14" s="196">
        <v>0</v>
      </c>
      <c r="C14" s="197">
        <f t="shared" si="1"/>
        <v>0</v>
      </c>
      <c r="D14" s="198">
        <f>D11*$B$14</f>
        <v>0</v>
      </c>
      <c r="E14" s="198">
        <f aca="true" t="shared" si="3" ref="E14:O14">E11*$B$14</f>
        <v>0</v>
      </c>
      <c r="F14" s="198">
        <f t="shared" si="3"/>
        <v>0</v>
      </c>
      <c r="G14" s="198">
        <f t="shared" si="3"/>
        <v>0</v>
      </c>
      <c r="H14" s="198">
        <f t="shared" si="3"/>
        <v>0</v>
      </c>
      <c r="I14" s="198">
        <f t="shared" si="3"/>
        <v>0</v>
      </c>
      <c r="J14" s="198">
        <f t="shared" si="3"/>
        <v>0</v>
      </c>
      <c r="K14" s="198">
        <f t="shared" si="3"/>
        <v>0</v>
      </c>
      <c r="L14" s="198">
        <f t="shared" si="3"/>
        <v>0</v>
      </c>
      <c r="M14" s="198">
        <f t="shared" si="3"/>
        <v>0</v>
      </c>
      <c r="N14" s="198">
        <f t="shared" si="3"/>
        <v>0</v>
      </c>
      <c r="O14" s="199">
        <f t="shared" si="3"/>
        <v>0</v>
      </c>
    </row>
    <row r="15" spans="1:15" ht="12.75" hidden="1">
      <c r="A15" s="93" t="s">
        <v>27</v>
      </c>
      <c r="B15" s="196">
        <v>0</v>
      </c>
      <c r="C15" s="197">
        <f t="shared" si="1"/>
        <v>0</v>
      </c>
      <c r="D15" s="198">
        <f>D11*$B$15</f>
        <v>0</v>
      </c>
      <c r="E15" s="198">
        <f aca="true" t="shared" si="4" ref="E15:O15">E11*$B$15</f>
        <v>0</v>
      </c>
      <c r="F15" s="198">
        <f t="shared" si="4"/>
        <v>0</v>
      </c>
      <c r="G15" s="198">
        <f t="shared" si="4"/>
        <v>0</v>
      </c>
      <c r="H15" s="198">
        <f t="shared" si="4"/>
        <v>0</v>
      </c>
      <c r="I15" s="198">
        <f t="shared" si="4"/>
        <v>0</v>
      </c>
      <c r="J15" s="198">
        <f t="shared" si="4"/>
        <v>0</v>
      </c>
      <c r="K15" s="198">
        <f t="shared" si="4"/>
        <v>0</v>
      </c>
      <c r="L15" s="198">
        <f t="shared" si="4"/>
        <v>0</v>
      </c>
      <c r="M15" s="198">
        <f t="shared" si="4"/>
        <v>0</v>
      </c>
      <c r="N15" s="198">
        <f t="shared" si="4"/>
        <v>0</v>
      </c>
      <c r="O15" s="199">
        <f t="shared" si="4"/>
        <v>0</v>
      </c>
    </row>
    <row r="16" spans="1:15" ht="12.75" hidden="1">
      <c r="A16" s="93" t="s">
        <v>28</v>
      </c>
      <c r="B16" s="196">
        <v>0</v>
      </c>
      <c r="C16" s="197">
        <f t="shared" si="1"/>
        <v>0</v>
      </c>
      <c r="D16" s="198">
        <f>D11*$B$16</f>
        <v>0</v>
      </c>
      <c r="E16" s="198">
        <f aca="true" t="shared" si="5" ref="E16:O16">E11*$B$16</f>
        <v>0</v>
      </c>
      <c r="F16" s="198">
        <f t="shared" si="5"/>
        <v>0</v>
      </c>
      <c r="G16" s="198">
        <f t="shared" si="5"/>
        <v>0</v>
      </c>
      <c r="H16" s="198">
        <f t="shared" si="5"/>
        <v>0</v>
      </c>
      <c r="I16" s="198">
        <f t="shared" si="5"/>
        <v>0</v>
      </c>
      <c r="J16" s="198">
        <f t="shared" si="5"/>
        <v>0</v>
      </c>
      <c r="K16" s="198">
        <f t="shared" si="5"/>
        <v>0</v>
      </c>
      <c r="L16" s="198">
        <f t="shared" si="5"/>
        <v>0</v>
      </c>
      <c r="M16" s="198">
        <f t="shared" si="5"/>
        <v>0</v>
      </c>
      <c r="N16" s="198">
        <f t="shared" si="5"/>
        <v>0</v>
      </c>
      <c r="O16" s="199">
        <f t="shared" si="5"/>
        <v>0</v>
      </c>
    </row>
    <row r="17" spans="1:15" ht="12.75" hidden="1">
      <c r="A17" s="93" t="s">
        <v>29</v>
      </c>
      <c r="B17" s="196">
        <v>0</v>
      </c>
      <c r="C17" s="197">
        <f t="shared" si="1"/>
        <v>0</v>
      </c>
      <c r="D17" s="198">
        <f>D11*$B$17</f>
        <v>0</v>
      </c>
      <c r="E17" s="198">
        <f aca="true" t="shared" si="6" ref="E17:O17">E11*$B$17</f>
        <v>0</v>
      </c>
      <c r="F17" s="198">
        <f t="shared" si="6"/>
        <v>0</v>
      </c>
      <c r="G17" s="198">
        <f t="shared" si="6"/>
        <v>0</v>
      </c>
      <c r="H17" s="198">
        <f t="shared" si="6"/>
        <v>0</v>
      </c>
      <c r="I17" s="198">
        <f t="shared" si="6"/>
        <v>0</v>
      </c>
      <c r="J17" s="198">
        <f t="shared" si="6"/>
        <v>0</v>
      </c>
      <c r="K17" s="198">
        <f t="shared" si="6"/>
        <v>0</v>
      </c>
      <c r="L17" s="198">
        <f t="shared" si="6"/>
        <v>0</v>
      </c>
      <c r="M17" s="198">
        <f t="shared" si="6"/>
        <v>0</v>
      </c>
      <c r="N17" s="198">
        <f t="shared" si="6"/>
        <v>0</v>
      </c>
      <c r="O17" s="199">
        <f t="shared" si="6"/>
        <v>0</v>
      </c>
    </row>
    <row r="18" spans="1:15" ht="13.5" hidden="1" thickBot="1">
      <c r="A18" s="186" t="s">
        <v>19</v>
      </c>
      <c r="B18" s="147"/>
      <c r="C18" s="200">
        <f t="shared" si="1"/>
        <v>0</v>
      </c>
      <c r="D18" s="201">
        <f>SUM(D13:D17)</f>
        <v>0</v>
      </c>
      <c r="E18" s="201">
        <f aca="true" t="shared" si="7" ref="E18:O18">SUM(E13:E17)</f>
        <v>0</v>
      </c>
      <c r="F18" s="201">
        <f t="shared" si="7"/>
        <v>0</v>
      </c>
      <c r="G18" s="201">
        <f t="shared" si="7"/>
        <v>0</v>
      </c>
      <c r="H18" s="201">
        <f t="shared" si="7"/>
        <v>0</v>
      </c>
      <c r="I18" s="201">
        <f t="shared" si="7"/>
        <v>0</v>
      </c>
      <c r="J18" s="201">
        <f t="shared" si="7"/>
        <v>0</v>
      </c>
      <c r="K18" s="201">
        <f t="shared" si="7"/>
        <v>0</v>
      </c>
      <c r="L18" s="201">
        <f t="shared" si="7"/>
        <v>0</v>
      </c>
      <c r="M18" s="201">
        <f t="shared" si="7"/>
        <v>0</v>
      </c>
      <c r="N18" s="201">
        <f t="shared" si="7"/>
        <v>0</v>
      </c>
      <c r="O18" s="202">
        <f t="shared" si="7"/>
        <v>0</v>
      </c>
    </row>
    <row r="19" spans="1:15" ht="12.75" hidden="1">
      <c r="A19" s="87" t="s">
        <v>30</v>
      </c>
      <c r="B19" s="62"/>
      <c r="C19" s="197">
        <f>(C11-C10)*B11</f>
        <v>0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2.75" hidden="1">
      <c r="A20" s="87"/>
      <c r="B20" s="62"/>
      <c r="C20" s="188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3.5" hidden="1" thickBot="1">
      <c r="A21" s="55"/>
      <c r="B21" s="62"/>
      <c r="C21" s="189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 ht="12.75" hidden="1">
      <c r="A22" s="174" t="str">
        <f>Ventes!A11</f>
        <v>Produits B</v>
      </c>
      <c r="B22" s="175" t="s">
        <v>22</v>
      </c>
      <c r="C22" s="176" t="s">
        <v>4</v>
      </c>
      <c r="D22" s="177">
        <f>Ventes!F$9</f>
        <v>1</v>
      </c>
      <c r="E22" s="177">
        <f>Ventes!G$9</f>
        <v>2</v>
      </c>
      <c r="F22" s="177">
        <f>Ventes!H$9</f>
        <v>3</v>
      </c>
      <c r="G22" s="177">
        <f>Ventes!I$9</f>
        <v>4</v>
      </c>
      <c r="H22" s="177">
        <f>Ventes!J$9</f>
        <v>5</v>
      </c>
      <c r="I22" s="177">
        <f>Ventes!K$9</f>
        <v>6</v>
      </c>
      <c r="J22" s="177">
        <f>Ventes!L$9</f>
        <v>7</v>
      </c>
      <c r="K22" s="177">
        <f>Ventes!M$9</f>
        <v>8</v>
      </c>
      <c r="L22" s="177">
        <f>Ventes!N$9</f>
        <v>9</v>
      </c>
      <c r="M22" s="177">
        <f>Ventes!O$9</f>
        <v>10</v>
      </c>
      <c r="N22" s="177">
        <f>Ventes!P$9</f>
        <v>11</v>
      </c>
      <c r="O22" s="178">
        <f>Ventes!Q$9</f>
        <v>12</v>
      </c>
    </row>
    <row r="23" spans="1:15" ht="13.5" hidden="1" thickBot="1">
      <c r="A23" s="169"/>
      <c r="B23" s="170"/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3"/>
    </row>
    <row r="24" spans="1:15" ht="12.75" hidden="1">
      <c r="A24" s="184" t="s">
        <v>23</v>
      </c>
      <c r="B24" s="185"/>
      <c r="C24" s="190">
        <f>SUM(D24:O24)</f>
        <v>0</v>
      </c>
      <c r="D24" s="191">
        <f>Ventes!F11</f>
        <v>0</v>
      </c>
      <c r="E24" s="191">
        <f>Ventes!G11</f>
        <v>0</v>
      </c>
      <c r="F24" s="191">
        <f>Ventes!H11</f>
        <v>0</v>
      </c>
      <c r="G24" s="191">
        <f>Ventes!I11</f>
        <v>0</v>
      </c>
      <c r="H24" s="191">
        <f>Ventes!J11</f>
        <v>0</v>
      </c>
      <c r="I24" s="191">
        <f>Ventes!K11</f>
        <v>0</v>
      </c>
      <c r="J24" s="191">
        <f>Ventes!L11</f>
        <v>0</v>
      </c>
      <c r="K24" s="191">
        <f>Ventes!M11</f>
        <v>0</v>
      </c>
      <c r="L24" s="191">
        <f>Ventes!N11</f>
        <v>0</v>
      </c>
      <c r="M24" s="191">
        <f>Ventes!O11</f>
        <v>0</v>
      </c>
      <c r="N24" s="191">
        <f>Ventes!P11</f>
        <v>0</v>
      </c>
      <c r="O24" s="192">
        <f>Ventes!Q11</f>
        <v>0</v>
      </c>
    </row>
    <row r="25" spans="1:15" ht="12.75" hidden="1">
      <c r="A25" s="184" t="s">
        <v>24</v>
      </c>
      <c r="B25" s="195">
        <f>SUM(B27:B31)</f>
        <v>0</v>
      </c>
      <c r="C25" s="190">
        <f>SUM(D25:O25)</f>
        <v>0</v>
      </c>
      <c r="D25" s="193">
        <f aca="true" t="shared" si="8" ref="D25:O25">D24</f>
        <v>0</v>
      </c>
      <c r="E25" s="193">
        <f t="shared" si="8"/>
        <v>0</v>
      </c>
      <c r="F25" s="193">
        <f t="shared" si="8"/>
        <v>0</v>
      </c>
      <c r="G25" s="193">
        <f t="shared" si="8"/>
        <v>0</v>
      </c>
      <c r="H25" s="193">
        <f t="shared" si="8"/>
        <v>0</v>
      </c>
      <c r="I25" s="193">
        <f t="shared" si="8"/>
        <v>0</v>
      </c>
      <c r="J25" s="193">
        <f t="shared" si="8"/>
        <v>0</v>
      </c>
      <c r="K25" s="193">
        <f t="shared" si="8"/>
        <v>0</v>
      </c>
      <c r="L25" s="193">
        <f t="shared" si="8"/>
        <v>0</v>
      </c>
      <c r="M25" s="193">
        <f t="shared" si="8"/>
        <v>0</v>
      </c>
      <c r="N25" s="193">
        <f t="shared" si="8"/>
        <v>0</v>
      </c>
      <c r="O25" s="194">
        <f t="shared" si="8"/>
        <v>0</v>
      </c>
    </row>
    <row r="26" spans="1:15" ht="6" customHeight="1" hidden="1">
      <c r="A26" s="60"/>
      <c r="B26" s="62"/>
      <c r="C26" s="9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187"/>
    </row>
    <row r="27" spans="1:15" ht="12.75" hidden="1">
      <c r="A27" s="93" t="s">
        <v>25</v>
      </c>
      <c r="B27" s="196">
        <f>Ventes!C11*Questions!D30</f>
        <v>0</v>
      </c>
      <c r="C27" s="197">
        <f aca="true" t="shared" si="9" ref="C27:C32">SUM(D27:O27)</f>
        <v>0</v>
      </c>
      <c r="D27" s="198">
        <f>D25*$B$27</f>
        <v>0</v>
      </c>
      <c r="E27" s="198">
        <f aca="true" t="shared" si="10" ref="E27:O27">E25*$B$27</f>
        <v>0</v>
      </c>
      <c r="F27" s="198">
        <f t="shared" si="10"/>
        <v>0</v>
      </c>
      <c r="G27" s="198">
        <f t="shared" si="10"/>
        <v>0</v>
      </c>
      <c r="H27" s="198">
        <f t="shared" si="10"/>
        <v>0</v>
      </c>
      <c r="I27" s="198">
        <f t="shared" si="10"/>
        <v>0</v>
      </c>
      <c r="J27" s="198">
        <f t="shared" si="10"/>
        <v>0</v>
      </c>
      <c r="K27" s="198">
        <f t="shared" si="10"/>
        <v>0</v>
      </c>
      <c r="L27" s="198">
        <f t="shared" si="10"/>
        <v>0</v>
      </c>
      <c r="M27" s="198">
        <f t="shared" si="10"/>
        <v>0</v>
      </c>
      <c r="N27" s="198">
        <f t="shared" si="10"/>
        <v>0</v>
      </c>
      <c r="O27" s="199">
        <f t="shared" si="10"/>
        <v>0</v>
      </c>
    </row>
    <row r="28" spans="1:15" ht="12.75" hidden="1">
      <c r="A28" s="93" t="s">
        <v>26</v>
      </c>
      <c r="B28" s="196">
        <v>0</v>
      </c>
      <c r="C28" s="197">
        <f t="shared" si="9"/>
        <v>0</v>
      </c>
      <c r="D28" s="198">
        <f>D25*$B$28</f>
        <v>0</v>
      </c>
      <c r="E28" s="198">
        <f aca="true" t="shared" si="11" ref="E28:O28">E25*$B$28</f>
        <v>0</v>
      </c>
      <c r="F28" s="198">
        <f t="shared" si="11"/>
        <v>0</v>
      </c>
      <c r="G28" s="198">
        <f t="shared" si="11"/>
        <v>0</v>
      </c>
      <c r="H28" s="198">
        <f t="shared" si="11"/>
        <v>0</v>
      </c>
      <c r="I28" s="198">
        <f t="shared" si="11"/>
        <v>0</v>
      </c>
      <c r="J28" s="198">
        <f t="shared" si="11"/>
        <v>0</v>
      </c>
      <c r="K28" s="198">
        <f t="shared" si="11"/>
        <v>0</v>
      </c>
      <c r="L28" s="198">
        <f t="shared" si="11"/>
        <v>0</v>
      </c>
      <c r="M28" s="198">
        <f t="shared" si="11"/>
        <v>0</v>
      </c>
      <c r="N28" s="198">
        <f t="shared" si="11"/>
        <v>0</v>
      </c>
      <c r="O28" s="199">
        <f t="shared" si="11"/>
        <v>0</v>
      </c>
    </row>
    <row r="29" spans="1:15" ht="12.75" hidden="1">
      <c r="A29" s="93" t="s">
        <v>27</v>
      </c>
      <c r="B29" s="196">
        <v>0</v>
      </c>
      <c r="C29" s="197">
        <f t="shared" si="9"/>
        <v>0</v>
      </c>
      <c r="D29" s="198">
        <f>D25*$B$29</f>
        <v>0</v>
      </c>
      <c r="E29" s="198">
        <f aca="true" t="shared" si="12" ref="E29:O29">E25*$B$29</f>
        <v>0</v>
      </c>
      <c r="F29" s="198">
        <f t="shared" si="12"/>
        <v>0</v>
      </c>
      <c r="G29" s="198">
        <f t="shared" si="12"/>
        <v>0</v>
      </c>
      <c r="H29" s="198">
        <f t="shared" si="12"/>
        <v>0</v>
      </c>
      <c r="I29" s="198">
        <f t="shared" si="12"/>
        <v>0</v>
      </c>
      <c r="J29" s="198">
        <f t="shared" si="12"/>
        <v>0</v>
      </c>
      <c r="K29" s="198">
        <f t="shared" si="12"/>
        <v>0</v>
      </c>
      <c r="L29" s="198">
        <f t="shared" si="12"/>
        <v>0</v>
      </c>
      <c r="M29" s="198">
        <f t="shared" si="12"/>
        <v>0</v>
      </c>
      <c r="N29" s="198">
        <f t="shared" si="12"/>
        <v>0</v>
      </c>
      <c r="O29" s="199">
        <f t="shared" si="12"/>
        <v>0</v>
      </c>
    </row>
    <row r="30" spans="1:15" ht="12.75" hidden="1">
      <c r="A30" s="93" t="s">
        <v>28</v>
      </c>
      <c r="B30" s="196">
        <v>0</v>
      </c>
      <c r="C30" s="197">
        <f t="shared" si="9"/>
        <v>0</v>
      </c>
      <c r="D30" s="198">
        <f>D25*$B$30</f>
        <v>0</v>
      </c>
      <c r="E30" s="198">
        <f aca="true" t="shared" si="13" ref="E30:O30">E25*$B$30</f>
        <v>0</v>
      </c>
      <c r="F30" s="198">
        <f t="shared" si="13"/>
        <v>0</v>
      </c>
      <c r="G30" s="198">
        <f t="shared" si="13"/>
        <v>0</v>
      </c>
      <c r="H30" s="198">
        <f t="shared" si="13"/>
        <v>0</v>
      </c>
      <c r="I30" s="198">
        <f t="shared" si="13"/>
        <v>0</v>
      </c>
      <c r="J30" s="198">
        <f t="shared" si="13"/>
        <v>0</v>
      </c>
      <c r="K30" s="198">
        <f t="shared" si="13"/>
        <v>0</v>
      </c>
      <c r="L30" s="198">
        <f t="shared" si="13"/>
        <v>0</v>
      </c>
      <c r="M30" s="198">
        <f t="shared" si="13"/>
        <v>0</v>
      </c>
      <c r="N30" s="198">
        <f t="shared" si="13"/>
        <v>0</v>
      </c>
      <c r="O30" s="199">
        <f t="shared" si="13"/>
        <v>0</v>
      </c>
    </row>
    <row r="31" spans="1:15" ht="12.75" hidden="1">
      <c r="A31" s="93" t="s">
        <v>29</v>
      </c>
      <c r="B31" s="196">
        <v>0</v>
      </c>
      <c r="C31" s="197">
        <f t="shared" si="9"/>
        <v>0</v>
      </c>
      <c r="D31" s="198">
        <f>D25*$B$31</f>
        <v>0</v>
      </c>
      <c r="E31" s="198">
        <f aca="true" t="shared" si="14" ref="E31:O31">E25*$B$31</f>
        <v>0</v>
      </c>
      <c r="F31" s="198">
        <f t="shared" si="14"/>
        <v>0</v>
      </c>
      <c r="G31" s="198">
        <f t="shared" si="14"/>
        <v>0</v>
      </c>
      <c r="H31" s="198">
        <f t="shared" si="14"/>
        <v>0</v>
      </c>
      <c r="I31" s="198">
        <f t="shared" si="14"/>
        <v>0</v>
      </c>
      <c r="J31" s="198">
        <f t="shared" si="14"/>
        <v>0</v>
      </c>
      <c r="K31" s="198">
        <f t="shared" si="14"/>
        <v>0</v>
      </c>
      <c r="L31" s="198">
        <f t="shared" si="14"/>
        <v>0</v>
      </c>
      <c r="M31" s="198">
        <f t="shared" si="14"/>
        <v>0</v>
      </c>
      <c r="N31" s="198">
        <f t="shared" si="14"/>
        <v>0</v>
      </c>
      <c r="O31" s="199">
        <f t="shared" si="14"/>
        <v>0</v>
      </c>
    </row>
    <row r="32" spans="1:15" ht="13.5" hidden="1" thickBot="1">
      <c r="A32" s="186" t="s">
        <v>19</v>
      </c>
      <c r="B32" s="147"/>
      <c r="C32" s="200">
        <f t="shared" si="9"/>
        <v>0</v>
      </c>
      <c r="D32" s="201">
        <f>SUM(D27:D31)</f>
        <v>0</v>
      </c>
      <c r="E32" s="201">
        <f aca="true" t="shared" si="15" ref="E32:O32">SUM(E27:E31)</f>
        <v>0</v>
      </c>
      <c r="F32" s="201">
        <f t="shared" si="15"/>
        <v>0</v>
      </c>
      <c r="G32" s="201">
        <f t="shared" si="15"/>
        <v>0</v>
      </c>
      <c r="H32" s="201">
        <f t="shared" si="15"/>
        <v>0</v>
      </c>
      <c r="I32" s="201">
        <f t="shared" si="15"/>
        <v>0</v>
      </c>
      <c r="J32" s="201">
        <f t="shared" si="15"/>
        <v>0</v>
      </c>
      <c r="K32" s="201">
        <f t="shared" si="15"/>
        <v>0</v>
      </c>
      <c r="L32" s="201">
        <f t="shared" si="15"/>
        <v>0</v>
      </c>
      <c r="M32" s="201">
        <f t="shared" si="15"/>
        <v>0</v>
      </c>
      <c r="N32" s="201">
        <f t="shared" si="15"/>
        <v>0</v>
      </c>
      <c r="O32" s="202">
        <f t="shared" si="15"/>
        <v>0</v>
      </c>
    </row>
    <row r="33" spans="1:15" ht="12.75" hidden="1">
      <c r="A33" s="214" t="s">
        <v>30</v>
      </c>
      <c r="B33" s="160"/>
      <c r="C33" s="197">
        <f>(C25-C24)*B25</f>
        <v>0</v>
      </c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</row>
    <row r="34" spans="1:15" ht="12.75" hidden="1">
      <c r="A34" s="159"/>
      <c r="B34" s="160"/>
      <c r="C34" s="216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</row>
    <row r="35" spans="1:15" ht="13.5" hidden="1" thickBot="1">
      <c r="A35" s="159"/>
      <c r="B35" s="160"/>
      <c r="C35" s="216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</row>
    <row r="36" spans="1:15" ht="12.75" hidden="1">
      <c r="A36" s="174" t="str">
        <f>Ventes!A12</f>
        <v>Produits C</v>
      </c>
      <c r="B36" s="175" t="s">
        <v>22</v>
      </c>
      <c r="C36" s="176" t="s">
        <v>4</v>
      </c>
      <c r="D36" s="177">
        <f>Ventes!F$9</f>
        <v>1</v>
      </c>
      <c r="E36" s="177">
        <f>Ventes!G$9</f>
        <v>2</v>
      </c>
      <c r="F36" s="177">
        <f>Ventes!H$9</f>
        <v>3</v>
      </c>
      <c r="G36" s="177">
        <f>Ventes!I$9</f>
        <v>4</v>
      </c>
      <c r="H36" s="177">
        <f>Ventes!J$9</f>
        <v>5</v>
      </c>
      <c r="I36" s="177">
        <f>Ventes!K$9</f>
        <v>6</v>
      </c>
      <c r="J36" s="177">
        <f>Ventes!L$9</f>
        <v>7</v>
      </c>
      <c r="K36" s="177">
        <f>Ventes!M$9</f>
        <v>8</v>
      </c>
      <c r="L36" s="177">
        <f>Ventes!N$9</f>
        <v>9</v>
      </c>
      <c r="M36" s="177">
        <f>Ventes!O$9</f>
        <v>10</v>
      </c>
      <c r="N36" s="177">
        <f>Ventes!P$9</f>
        <v>11</v>
      </c>
      <c r="O36" s="178">
        <f>Ventes!Q$9</f>
        <v>12</v>
      </c>
    </row>
    <row r="37" spans="1:15" ht="13.5" hidden="1" thickBot="1">
      <c r="A37" s="204"/>
      <c r="B37" s="205"/>
      <c r="C37" s="206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8"/>
    </row>
    <row r="38" spans="1:15" ht="12.75" hidden="1">
      <c r="A38" s="184" t="s">
        <v>23</v>
      </c>
      <c r="B38" s="185"/>
      <c r="C38" s="190">
        <f>SUM(D38:O38)</f>
        <v>0</v>
      </c>
      <c r="D38" s="191">
        <f>Ventes!F12</f>
        <v>0</v>
      </c>
      <c r="E38" s="191">
        <f>Ventes!G12</f>
        <v>0</v>
      </c>
      <c r="F38" s="191">
        <f>Ventes!H12</f>
        <v>0</v>
      </c>
      <c r="G38" s="191">
        <f>Ventes!I12</f>
        <v>0</v>
      </c>
      <c r="H38" s="191">
        <f>Ventes!J12</f>
        <v>0</v>
      </c>
      <c r="I38" s="191">
        <f>Ventes!K12</f>
        <v>0</v>
      </c>
      <c r="J38" s="191">
        <f>Ventes!L12</f>
        <v>0</v>
      </c>
      <c r="K38" s="191">
        <f>Ventes!M12</f>
        <v>0</v>
      </c>
      <c r="L38" s="191">
        <f>Ventes!N12</f>
        <v>0</v>
      </c>
      <c r="M38" s="191">
        <f>Ventes!O12</f>
        <v>0</v>
      </c>
      <c r="N38" s="191">
        <f>Ventes!P12</f>
        <v>0</v>
      </c>
      <c r="O38" s="192">
        <f>Ventes!Q12</f>
        <v>0</v>
      </c>
    </row>
    <row r="39" spans="1:15" ht="12.75" hidden="1">
      <c r="A39" s="184" t="s">
        <v>24</v>
      </c>
      <c r="B39" s="195">
        <f>SUM(B41:B45)</f>
        <v>0</v>
      </c>
      <c r="C39" s="190">
        <f>SUM(D39:O39)</f>
        <v>0</v>
      </c>
      <c r="D39" s="193">
        <f aca="true" t="shared" si="16" ref="D39:O39">D38</f>
        <v>0</v>
      </c>
      <c r="E39" s="193">
        <f t="shared" si="16"/>
        <v>0</v>
      </c>
      <c r="F39" s="193">
        <f t="shared" si="16"/>
        <v>0</v>
      </c>
      <c r="G39" s="193">
        <f t="shared" si="16"/>
        <v>0</v>
      </c>
      <c r="H39" s="193">
        <f t="shared" si="16"/>
        <v>0</v>
      </c>
      <c r="I39" s="193">
        <f t="shared" si="16"/>
        <v>0</v>
      </c>
      <c r="J39" s="193">
        <f t="shared" si="16"/>
        <v>0</v>
      </c>
      <c r="K39" s="193">
        <f t="shared" si="16"/>
        <v>0</v>
      </c>
      <c r="L39" s="193">
        <f t="shared" si="16"/>
        <v>0</v>
      </c>
      <c r="M39" s="193">
        <f t="shared" si="16"/>
        <v>0</v>
      </c>
      <c r="N39" s="193">
        <f t="shared" si="16"/>
        <v>0</v>
      </c>
      <c r="O39" s="194">
        <f t="shared" si="16"/>
        <v>0</v>
      </c>
    </row>
    <row r="40" spans="1:15" ht="6" customHeight="1" hidden="1">
      <c r="A40" s="60"/>
      <c r="B40" s="62"/>
      <c r="C40" s="9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187"/>
    </row>
    <row r="41" spans="1:15" ht="12.75" hidden="1">
      <c r="A41" s="93" t="s">
        <v>25</v>
      </c>
      <c r="B41" s="196">
        <f>Ventes!C12*Questions!F30</f>
        <v>0</v>
      </c>
      <c r="C41" s="197">
        <f aca="true" t="shared" si="17" ref="C41:C46">SUM(D41:O41)</f>
        <v>0</v>
      </c>
      <c r="D41" s="198">
        <f>D39*$B$41</f>
        <v>0</v>
      </c>
      <c r="E41" s="198">
        <f aca="true" t="shared" si="18" ref="E41:O41">E39*$B$41</f>
        <v>0</v>
      </c>
      <c r="F41" s="198">
        <f t="shared" si="18"/>
        <v>0</v>
      </c>
      <c r="G41" s="198">
        <f t="shared" si="18"/>
        <v>0</v>
      </c>
      <c r="H41" s="198">
        <f t="shared" si="18"/>
        <v>0</v>
      </c>
      <c r="I41" s="198">
        <f t="shared" si="18"/>
        <v>0</v>
      </c>
      <c r="J41" s="198">
        <f t="shared" si="18"/>
        <v>0</v>
      </c>
      <c r="K41" s="198">
        <f t="shared" si="18"/>
        <v>0</v>
      </c>
      <c r="L41" s="198">
        <f t="shared" si="18"/>
        <v>0</v>
      </c>
      <c r="M41" s="198">
        <f t="shared" si="18"/>
        <v>0</v>
      </c>
      <c r="N41" s="198">
        <f t="shared" si="18"/>
        <v>0</v>
      </c>
      <c r="O41" s="199">
        <f t="shared" si="18"/>
        <v>0</v>
      </c>
    </row>
    <row r="42" spans="1:15" ht="12.75" hidden="1">
      <c r="A42" s="93" t="s">
        <v>26</v>
      </c>
      <c r="B42" s="196">
        <v>0</v>
      </c>
      <c r="C42" s="197">
        <f t="shared" si="17"/>
        <v>0</v>
      </c>
      <c r="D42" s="198">
        <f>D39*$B$42</f>
        <v>0</v>
      </c>
      <c r="E42" s="198">
        <f aca="true" t="shared" si="19" ref="E42:O42">E39*$B$42</f>
        <v>0</v>
      </c>
      <c r="F42" s="198">
        <f t="shared" si="19"/>
        <v>0</v>
      </c>
      <c r="G42" s="198">
        <f t="shared" si="19"/>
        <v>0</v>
      </c>
      <c r="H42" s="198">
        <f t="shared" si="19"/>
        <v>0</v>
      </c>
      <c r="I42" s="198">
        <f t="shared" si="19"/>
        <v>0</v>
      </c>
      <c r="J42" s="198">
        <f t="shared" si="19"/>
        <v>0</v>
      </c>
      <c r="K42" s="198">
        <f t="shared" si="19"/>
        <v>0</v>
      </c>
      <c r="L42" s="198">
        <f t="shared" si="19"/>
        <v>0</v>
      </c>
      <c r="M42" s="198">
        <f t="shared" si="19"/>
        <v>0</v>
      </c>
      <c r="N42" s="198">
        <f t="shared" si="19"/>
        <v>0</v>
      </c>
      <c r="O42" s="199">
        <f t="shared" si="19"/>
        <v>0</v>
      </c>
    </row>
    <row r="43" spans="1:15" ht="12.75" hidden="1">
      <c r="A43" s="93" t="s">
        <v>27</v>
      </c>
      <c r="B43" s="196">
        <v>0</v>
      </c>
      <c r="C43" s="197">
        <f t="shared" si="17"/>
        <v>0</v>
      </c>
      <c r="D43" s="198">
        <f>D39*$B$43</f>
        <v>0</v>
      </c>
      <c r="E43" s="198">
        <f aca="true" t="shared" si="20" ref="E43:O43">E39*$B$43</f>
        <v>0</v>
      </c>
      <c r="F43" s="198">
        <f t="shared" si="20"/>
        <v>0</v>
      </c>
      <c r="G43" s="198">
        <f t="shared" si="20"/>
        <v>0</v>
      </c>
      <c r="H43" s="198">
        <f t="shared" si="20"/>
        <v>0</v>
      </c>
      <c r="I43" s="198">
        <f t="shared" si="20"/>
        <v>0</v>
      </c>
      <c r="J43" s="198">
        <f t="shared" si="20"/>
        <v>0</v>
      </c>
      <c r="K43" s="198">
        <f t="shared" si="20"/>
        <v>0</v>
      </c>
      <c r="L43" s="198">
        <f t="shared" si="20"/>
        <v>0</v>
      </c>
      <c r="M43" s="198">
        <f t="shared" si="20"/>
        <v>0</v>
      </c>
      <c r="N43" s="198">
        <f t="shared" si="20"/>
        <v>0</v>
      </c>
      <c r="O43" s="199">
        <f t="shared" si="20"/>
        <v>0</v>
      </c>
    </row>
    <row r="44" spans="1:15" ht="12.75" hidden="1">
      <c r="A44" s="93" t="s">
        <v>28</v>
      </c>
      <c r="B44" s="196">
        <v>0</v>
      </c>
      <c r="C44" s="197">
        <f t="shared" si="17"/>
        <v>0</v>
      </c>
      <c r="D44" s="198">
        <f>D39*$B$44</f>
        <v>0</v>
      </c>
      <c r="E44" s="198">
        <f aca="true" t="shared" si="21" ref="E44:O44">E39*$B$44</f>
        <v>0</v>
      </c>
      <c r="F44" s="198">
        <f t="shared" si="21"/>
        <v>0</v>
      </c>
      <c r="G44" s="198">
        <f t="shared" si="21"/>
        <v>0</v>
      </c>
      <c r="H44" s="198">
        <f t="shared" si="21"/>
        <v>0</v>
      </c>
      <c r="I44" s="198">
        <f t="shared" si="21"/>
        <v>0</v>
      </c>
      <c r="J44" s="198">
        <f t="shared" si="21"/>
        <v>0</v>
      </c>
      <c r="K44" s="198">
        <f t="shared" si="21"/>
        <v>0</v>
      </c>
      <c r="L44" s="198">
        <f t="shared" si="21"/>
        <v>0</v>
      </c>
      <c r="M44" s="198">
        <f t="shared" si="21"/>
        <v>0</v>
      </c>
      <c r="N44" s="198">
        <f t="shared" si="21"/>
        <v>0</v>
      </c>
      <c r="O44" s="199">
        <f t="shared" si="21"/>
        <v>0</v>
      </c>
    </row>
    <row r="45" spans="1:15" ht="12.75" hidden="1">
      <c r="A45" s="93" t="s">
        <v>29</v>
      </c>
      <c r="B45" s="196">
        <v>0</v>
      </c>
      <c r="C45" s="197">
        <f t="shared" si="17"/>
        <v>0</v>
      </c>
      <c r="D45" s="198">
        <f>D39*$B$45</f>
        <v>0</v>
      </c>
      <c r="E45" s="198">
        <f aca="true" t="shared" si="22" ref="E45:O45">E39*$B$45</f>
        <v>0</v>
      </c>
      <c r="F45" s="198">
        <f t="shared" si="22"/>
        <v>0</v>
      </c>
      <c r="G45" s="198">
        <f t="shared" si="22"/>
        <v>0</v>
      </c>
      <c r="H45" s="198">
        <f t="shared" si="22"/>
        <v>0</v>
      </c>
      <c r="I45" s="198">
        <f t="shared" si="22"/>
        <v>0</v>
      </c>
      <c r="J45" s="198">
        <f t="shared" si="22"/>
        <v>0</v>
      </c>
      <c r="K45" s="198">
        <f t="shared" si="22"/>
        <v>0</v>
      </c>
      <c r="L45" s="198">
        <f t="shared" si="22"/>
        <v>0</v>
      </c>
      <c r="M45" s="198">
        <f t="shared" si="22"/>
        <v>0</v>
      </c>
      <c r="N45" s="198">
        <f t="shared" si="22"/>
        <v>0</v>
      </c>
      <c r="O45" s="199">
        <f t="shared" si="22"/>
        <v>0</v>
      </c>
    </row>
    <row r="46" spans="1:15" ht="13.5" hidden="1" thickBot="1">
      <c r="A46" s="186" t="s">
        <v>19</v>
      </c>
      <c r="B46" s="147"/>
      <c r="C46" s="200">
        <f t="shared" si="17"/>
        <v>0</v>
      </c>
      <c r="D46" s="201">
        <f>SUM(D41:D45)</f>
        <v>0</v>
      </c>
      <c r="E46" s="201">
        <f aca="true" t="shared" si="23" ref="E46:O46">SUM(E41:E45)</f>
        <v>0</v>
      </c>
      <c r="F46" s="201">
        <f t="shared" si="23"/>
        <v>0</v>
      </c>
      <c r="G46" s="201">
        <f t="shared" si="23"/>
        <v>0</v>
      </c>
      <c r="H46" s="201">
        <f t="shared" si="23"/>
        <v>0</v>
      </c>
      <c r="I46" s="201">
        <f t="shared" si="23"/>
        <v>0</v>
      </c>
      <c r="J46" s="201">
        <f t="shared" si="23"/>
        <v>0</v>
      </c>
      <c r="K46" s="201">
        <f t="shared" si="23"/>
        <v>0</v>
      </c>
      <c r="L46" s="201">
        <f t="shared" si="23"/>
        <v>0</v>
      </c>
      <c r="M46" s="201">
        <f t="shared" si="23"/>
        <v>0</v>
      </c>
      <c r="N46" s="201">
        <f t="shared" si="23"/>
        <v>0</v>
      </c>
      <c r="O46" s="202">
        <f t="shared" si="23"/>
        <v>0</v>
      </c>
    </row>
    <row r="47" spans="1:15" ht="12.75" hidden="1">
      <c r="A47" s="214" t="s">
        <v>30</v>
      </c>
      <c r="B47" s="160"/>
      <c r="C47" s="197">
        <f>(C39-C38)*B39</f>
        <v>0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</row>
    <row r="48" spans="1:15" ht="12.75" hidden="1">
      <c r="A48" s="159"/>
      <c r="B48" s="160"/>
      <c r="C48" s="216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ht="13.5" hidden="1" thickBot="1">
      <c r="A49" s="159"/>
      <c r="B49" s="160"/>
      <c r="C49" s="216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ht="12.75" hidden="1">
      <c r="A50" s="174" t="str">
        <f>Ventes!A13</f>
        <v>Produits D</v>
      </c>
      <c r="B50" s="175" t="s">
        <v>22</v>
      </c>
      <c r="C50" s="176" t="s">
        <v>4</v>
      </c>
      <c r="D50" s="177">
        <f>Ventes!F$9</f>
        <v>1</v>
      </c>
      <c r="E50" s="177">
        <f>Ventes!G$9</f>
        <v>2</v>
      </c>
      <c r="F50" s="177">
        <f>Ventes!H$9</f>
        <v>3</v>
      </c>
      <c r="G50" s="177">
        <f>Ventes!I$9</f>
        <v>4</v>
      </c>
      <c r="H50" s="177">
        <f>Ventes!J$9</f>
        <v>5</v>
      </c>
      <c r="I50" s="177">
        <f>Ventes!K$9</f>
        <v>6</v>
      </c>
      <c r="J50" s="177">
        <f>Ventes!L$9</f>
        <v>7</v>
      </c>
      <c r="K50" s="177">
        <f>Ventes!M$9</f>
        <v>8</v>
      </c>
      <c r="L50" s="177">
        <f>Ventes!N$9</f>
        <v>9</v>
      </c>
      <c r="M50" s="177">
        <f>Ventes!O$9</f>
        <v>10</v>
      </c>
      <c r="N50" s="177">
        <f>Ventes!P$9</f>
        <v>11</v>
      </c>
      <c r="O50" s="178">
        <f>Ventes!Q$9</f>
        <v>12</v>
      </c>
    </row>
    <row r="51" spans="1:15" ht="13.5" hidden="1" thickBot="1">
      <c r="A51" s="204"/>
      <c r="B51" s="205"/>
      <c r="C51" s="206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8"/>
    </row>
    <row r="52" spans="1:15" ht="12.75" hidden="1">
      <c r="A52" s="184" t="s">
        <v>23</v>
      </c>
      <c r="B52" s="185"/>
      <c r="C52" s="190">
        <f>SUM(D52:O52)</f>
        <v>0</v>
      </c>
      <c r="D52" s="191">
        <f>Ventes!F13</f>
        <v>0</v>
      </c>
      <c r="E52" s="191">
        <f>Ventes!G13</f>
        <v>0</v>
      </c>
      <c r="F52" s="191">
        <f>Ventes!H13</f>
        <v>0</v>
      </c>
      <c r="G52" s="191">
        <f>Ventes!I13</f>
        <v>0</v>
      </c>
      <c r="H52" s="191">
        <f>Ventes!J13</f>
        <v>0</v>
      </c>
      <c r="I52" s="191">
        <f>Ventes!K13</f>
        <v>0</v>
      </c>
      <c r="J52" s="191">
        <f>Ventes!L13</f>
        <v>0</v>
      </c>
      <c r="K52" s="191">
        <f>Ventes!M13</f>
        <v>0</v>
      </c>
      <c r="L52" s="191">
        <f>Ventes!N13</f>
        <v>0</v>
      </c>
      <c r="M52" s="191">
        <f>Ventes!O13</f>
        <v>0</v>
      </c>
      <c r="N52" s="191">
        <f>Ventes!P13</f>
        <v>0</v>
      </c>
      <c r="O52" s="192">
        <f>Ventes!Q13</f>
        <v>0</v>
      </c>
    </row>
    <row r="53" spans="1:15" ht="12.75" hidden="1">
      <c r="A53" s="184" t="s">
        <v>24</v>
      </c>
      <c r="B53" s="195">
        <f>SUM(B55:B59)</f>
        <v>0</v>
      </c>
      <c r="C53" s="190">
        <f>SUM(D53:O53)</f>
        <v>0</v>
      </c>
      <c r="D53" s="193">
        <f aca="true" t="shared" si="24" ref="D53:O53">D52</f>
        <v>0</v>
      </c>
      <c r="E53" s="193">
        <f t="shared" si="24"/>
        <v>0</v>
      </c>
      <c r="F53" s="193">
        <f t="shared" si="24"/>
        <v>0</v>
      </c>
      <c r="G53" s="193">
        <f t="shared" si="24"/>
        <v>0</v>
      </c>
      <c r="H53" s="193">
        <f t="shared" si="24"/>
        <v>0</v>
      </c>
      <c r="I53" s="193">
        <f t="shared" si="24"/>
        <v>0</v>
      </c>
      <c r="J53" s="193">
        <f t="shared" si="24"/>
        <v>0</v>
      </c>
      <c r="K53" s="193">
        <f t="shared" si="24"/>
        <v>0</v>
      </c>
      <c r="L53" s="193">
        <f t="shared" si="24"/>
        <v>0</v>
      </c>
      <c r="M53" s="193">
        <f t="shared" si="24"/>
        <v>0</v>
      </c>
      <c r="N53" s="193">
        <f t="shared" si="24"/>
        <v>0</v>
      </c>
      <c r="O53" s="194">
        <f t="shared" si="24"/>
        <v>0</v>
      </c>
    </row>
    <row r="54" spans="1:15" ht="6" customHeight="1" hidden="1">
      <c r="A54" s="60"/>
      <c r="B54" s="62"/>
      <c r="C54" s="9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187"/>
    </row>
    <row r="55" spans="1:15" ht="12.75" hidden="1">
      <c r="A55" s="93" t="s">
        <v>25</v>
      </c>
      <c r="B55" s="196">
        <f>Ventes!C13*Questions!H30</f>
        <v>0</v>
      </c>
      <c r="C55" s="197">
        <f aca="true" t="shared" si="25" ref="C55:C60">SUM(D55:O55)</f>
        <v>0</v>
      </c>
      <c r="D55" s="198">
        <f>D53*$B$55</f>
        <v>0</v>
      </c>
      <c r="E55" s="198">
        <f aca="true" t="shared" si="26" ref="E55:O55">E53*$B$55</f>
        <v>0</v>
      </c>
      <c r="F55" s="198">
        <f t="shared" si="26"/>
        <v>0</v>
      </c>
      <c r="G55" s="198">
        <f t="shared" si="26"/>
        <v>0</v>
      </c>
      <c r="H55" s="198">
        <f t="shared" si="26"/>
        <v>0</v>
      </c>
      <c r="I55" s="198">
        <f t="shared" si="26"/>
        <v>0</v>
      </c>
      <c r="J55" s="198">
        <f t="shared" si="26"/>
        <v>0</v>
      </c>
      <c r="K55" s="198">
        <f t="shared" si="26"/>
        <v>0</v>
      </c>
      <c r="L55" s="198">
        <f t="shared" si="26"/>
        <v>0</v>
      </c>
      <c r="M55" s="198">
        <f t="shared" si="26"/>
        <v>0</v>
      </c>
      <c r="N55" s="198">
        <f t="shared" si="26"/>
        <v>0</v>
      </c>
      <c r="O55" s="199">
        <f t="shared" si="26"/>
        <v>0</v>
      </c>
    </row>
    <row r="56" spans="1:15" ht="12.75" hidden="1">
      <c r="A56" s="93" t="s">
        <v>26</v>
      </c>
      <c r="B56" s="196">
        <v>0</v>
      </c>
      <c r="C56" s="197">
        <f t="shared" si="25"/>
        <v>0</v>
      </c>
      <c r="D56" s="198">
        <f>D53*$B$56</f>
        <v>0</v>
      </c>
      <c r="E56" s="198">
        <f aca="true" t="shared" si="27" ref="E56:O56">E53*$B$56</f>
        <v>0</v>
      </c>
      <c r="F56" s="198">
        <f t="shared" si="27"/>
        <v>0</v>
      </c>
      <c r="G56" s="198">
        <f t="shared" si="27"/>
        <v>0</v>
      </c>
      <c r="H56" s="198">
        <f t="shared" si="27"/>
        <v>0</v>
      </c>
      <c r="I56" s="198">
        <f t="shared" si="27"/>
        <v>0</v>
      </c>
      <c r="J56" s="198">
        <f t="shared" si="27"/>
        <v>0</v>
      </c>
      <c r="K56" s="198">
        <f t="shared" si="27"/>
        <v>0</v>
      </c>
      <c r="L56" s="198">
        <f t="shared" si="27"/>
        <v>0</v>
      </c>
      <c r="M56" s="198">
        <f t="shared" si="27"/>
        <v>0</v>
      </c>
      <c r="N56" s="198">
        <f t="shared" si="27"/>
        <v>0</v>
      </c>
      <c r="O56" s="199">
        <f t="shared" si="27"/>
        <v>0</v>
      </c>
    </row>
    <row r="57" spans="1:15" ht="12.75" hidden="1">
      <c r="A57" s="93" t="s">
        <v>27</v>
      </c>
      <c r="B57" s="196">
        <v>0</v>
      </c>
      <c r="C57" s="197">
        <f t="shared" si="25"/>
        <v>0</v>
      </c>
      <c r="D57" s="198">
        <f>D53*$B$57</f>
        <v>0</v>
      </c>
      <c r="E57" s="198">
        <f aca="true" t="shared" si="28" ref="E57:O57">E53*$B$57</f>
        <v>0</v>
      </c>
      <c r="F57" s="198">
        <f t="shared" si="28"/>
        <v>0</v>
      </c>
      <c r="G57" s="198">
        <f t="shared" si="28"/>
        <v>0</v>
      </c>
      <c r="H57" s="198">
        <f t="shared" si="28"/>
        <v>0</v>
      </c>
      <c r="I57" s="198">
        <f t="shared" si="28"/>
        <v>0</v>
      </c>
      <c r="J57" s="198">
        <f t="shared" si="28"/>
        <v>0</v>
      </c>
      <c r="K57" s="198">
        <f t="shared" si="28"/>
        <v>0</v>
      </c>
      <c r="L57" s="198">
        <f t="shared" si="28"/>
        <v>0</v>
      </c>
      <c r="M57" s="198">
        <f t="shared" si="28"/>
        <v>0</v>
      </c>
      <c r="N57" s="198">
        <f t="shared" si="28"/>
        <v>0</v>
      </c>
      <c r="O57" s="199">
        <f t="shared" si="28"/>
        <v>0</v>
      </c>
    </row>
    <row r="58" spans="1:15" ht="12.75" hidden="1">
      <c r="A58" s="93" t="s">
        <v>28</v>
      </c>
      <c r="B58" s="196">
        <v>0</v>
      </c>
      <c r="C58" s="197">
        <f t="shared" si="25"/>
        <v>0</v>
      </c>
      <c r="D58" s="198">
        <f>D53*$B$58</f>
        <v>0</v>
      </c>
      <c r="E58" s="198">
        <f aca="true" t="shared" si="29" ref="E58:O58">E53*$B$58</f>
        <v>0</v>
      </c>
      <c r="F58" s="198">
        <f t="shared" si="29"/>
        <v>0</v>
      </c>
      <c r="G58" s="198">
        <f t="shared" si="29"/>
        <v>0</v>
      </c>
      <c r="H58" s="198">
        <f t="shared" si="29"/>
        <v>0</v>
      </c>
      <c r="I58" s="198">
        <f t="shared" si="29"/>
        <v>0</v>
      </c>
      <c r="J58" s="198">
        <f t="shared" si="29"/>
        <v>0</v>
      </c>
      <c r="K58" s="198">
        <f t="shared" si="29"/>
        <v>0</v>
      </c>
      <c r="L58" s="198">
        <f t="shared" si="29"/>
        <v>0</v>
      </c>
      <c r="M58" s="198">
        <f t="shared" si="29"/>
        <v>0</v>
      </c>
      <c r="N58" s="198">
        <f t="shared" si="29"/>
        <v>0</v>
      </c>
      <c r="O58" s="199">
        <f t="shared" si="29"/>
        <v>0</v>
      </c>
    </row>
    <row r="59" spans="1:15" ht="12.75" hidden="1">
      <c r="A59" s="93" t="s">
        <v>29</v>
      </c>
      <c r="B59" s="196">
        <v>0</v>
      </c>
      <c r="C59" s="197">
        <f t="shared" si="25"/>
        <v>0</v>
      </c>
      <c r="D59" s="198">
        <f>D53*$B$59</f>
        <v>0</v>
      </c>
      <c r="E59" s="198">
        <f aca="true" t="shared" si="30" ref="E59:O59">E53*$B$59</f>
        <v>0</v>
      </c>
      <c r="F59" s="198">
        <f t="shared" si="30"/>
        <v>0</v>
      </c>
      <c r="G59" s="198">
        <f t="shared" si="30"/>
        <v>0</v>
      </c>
      <c r="H59" s="198">
        <f t="shared" si="30"/>
        <v>0</v>
      </c>
      <c r="I59" s="198">
        <f t="shared" si="30"/>
        <v>0</v>
      </c>
      <c r="J59" s="198">
        <f t="shared" si="30"/>
        <v>0</v>
      </c>
      <c r="K59" s="198">
        <f t="shared" si="30"/>
        <v>0</v>
      </c>
      <c r="L59" s="198">
        <f t="shared" si="30"/>
        <v>0</v>
      </c>
      <c r="M59" s="198">
        <f t="shared" si="30"/>
        <v>0</v>
      </c>
      <c r="N59" s="198">
        <f t="shared" si="30"/>
        <v>0</v>
      </c>
      <c r="O59" s="199">
        <f t="shared" si="30"/>
        <v>0</v>
      </c>
    </row>
    <row r="60" spans="1:15" ht="13.5" hidden="1" thickBot="1">
      <c r="A60" s="186" t="s">
        <v>19</v>
      </c>
      <c r="B60" s="147"/>
      <c r="C60" s="200">
        <f t="shared" si="25"/>
        <v>0</v>
      </c>
      <c r="D60" s="201">
        <f>SUM(D55:D59)</f>
        <v>0</v>
      </c>
      <c r="E60" s="201">
        <f aca="true" t="shared" si="31" ref="E60:O60">SUM(E55:E59)</f>
        <v>0</v>
      </c>
      <c r="F60" s="201">
        <f t="shared" si="31"/>
        <v>0</v>
      </c>
      <c r="G60" s="201">
        <f t="shared" si="31"/>
        <v>0</v>
      </c>
      <c r="H60" s="201">
        <f t="shared" si="31"/>
        <v>0</v>
      </c>
      <c r="I60" s="201">
        <f t="shared" si="31"/>
        <v>0</v>
      </c>
      <c r="J60" s="201">
        <f t="shared" si="31"/>
        <v>0</v>
      </c>
      <c r="K60" s="201">
        <f t="shared" si="31"/>
        <v>0</v>
      </c>
      <c r="L60" s="201">
        <f t="shared" si="31"/>
        <v>0</v>
      </c>
      <c r="M60" s="201">
        <f t="shared" si="31"/>
        <v>0</v>
      </c>
      <c r="N60" s="201">
        <f t="shared" si="31"/>
        <v>0</v>
      </c>
      <c r="O60" s="202">
        <f t="shared" si="31"/>
        <v>0</v>
      </c>
    </row>
    <row r="61" spans="1:15" ht="12.75" hidden="1">
      <c r="A61" s="214" t="s">
        <v>30</v>
      </c>
      <c r="B61" s="160"/>
      <c r="C61" s="197">
        <f>(C53-C52)*B53</f>
        <v>0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</row>
    <row r="62" spans="1:15" ht="12.75" hidden="1">
      <c r="A62" s="159"/>
      <c r="B62" s="160"/>
      <c r="C62" s="216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</row>
    <row r="63" spans="1:15" ht="13.5" hidden="1" thickBot="1">
      <c r="A63" s="159"/>
      <c r="B63" s="160"/>
      <c r="C63" s="216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</row>
    <row r="64" spans="1:15" ht="12.75" hidden="1">
      <c r="A64" s="174" t="str">
        <f>Ventes!A14</f>
        <v>Produits E</v>
      </c>
      <c r="B64" s="175" t="s">
        <v>22</v>
      </c>
      <c r="C64" s="176" t="s">
        <v>4</v>
      </c>
      <c r="D64" s="177">
        <f>Ventes!F$9</f>
        <v>1</v>
      </c>
      <c r="E64" s="177">
        <f>Ventes!G$9</f>
        <v>2</v>
      </c>
      <c r="F64" s="177">
        <f>Ventes!H$9</f>
        <v>3</v>
      </c>
      <c r="G64" s="177">
        <f>Ventes!I$9</f>
        <v>4</v>
      </c>
      <c r="H64" s="177">
        <f>Ventes!J$9</f>
        <v>5</v>
      </c>
      <c r="I64" s="177">
        <f>Ventes!K$9</f>
        <v>6</v>
      </c>
      <c r="J64" s="177">
        <f>Ventes!L$9</f>
        <v>7</v>
      </c>
      <c r="K64" s="177">
        <f>Ventes!M$9</f>
        <v>8</v>
      </c>
      <c r="L64" s="177">
        <f>Ventes!N$9</f>
        <v>9</v>
      </c>
      <c r="M64" s="177">
        <f>Ventes!O$9</f>
        <v>10</v>
      </c>
      <c r="N64" s="177">
        <f>Ventes!P$9</f>
        <v>11</v>
      </c>
      <c r="O64" s="178">
        <f>Ventes!Q$9</f>
        <v>12</v>
      </c>
    </row>
    <row r="65" spans="1:15" ht="13.5" hidden="1" thickBot="1">
      <c r="A65" s="204"/>
      <c r="B65" s="205"/>
      <c r="C65" s="206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8"/>
    </row>
    <row r="66" spans="1:15" ht="12.75" hidden="1">
      <c r="A66" s="184" t="s">
        <v>23</v>
      </c>
      <c r="B66" s="185"/>
      <c r="C66" s="190">
        <f>SUM(D66:O66)</f>
        <v>0</v>
      </c>
      <c r="D66" s="191">
        <f>Ventes!F14</f>
        <v>0</v>
      </c>
      <c r="E66" s="191">
        <f>Ventes!G14</f>
        <v>0</v>
      </c>
      <c r="F66" s="191">
        <f>Ventes!H14</f>
        <v>0</v>
      </c>
      <c r="G66" s="191">
        <f>Ventes!I14</f>
        <v>0</v>
      </c>
      <c r="H66" s="191">
        <f>Ventes!J14</f>
        <v>0</v>
      </c>
      <c r="I66" s="191">
        <f>Ventes!K14</f>
        <v>0</v>
      </c>
      <c r="J66" s="191">
        <f>Ventes!L14</f>
        <v>0</v>
      </c>
      <c r="K66" s="191">
        <f>Ventes!M14</f>
        <v>0</v>
      </c>
      <c r="L66" s="191">
        <f>Ventes!N14</f>
        <v>0</v>
      </c>
      <c r="M66" s="191">
        <f>Ventes!O14</f>
        <v>0</v>
      </c>
      <c r="N66" s="191">
        <f>Ventes!P14</f>
        <v>0</v>
      </c>
      <c r="O66" s="192">
        <f>Ventes!Q14</f>
        <v>0</v>
      </c>
    </row>
    <row r="67" spans="1:15" ht="12.75" hidden="1">
      <c r="A67" s="184" t="s">
        <v>24</v>
      </c>
      <c r="B67" s="195">
        <f>SUM(B69:B73)</f>
        <v>0</v>
      </c>
      <c r="C67" s="190">
        <f>SUM(D67:O67)</f>
        <v>0</v>
      </c>
      <c r="D67" s="193">
        <f aca="true" t="shared" si="32" ref="D67:O67">D66</f>
        <v>0</v>
      </c>
      <c r="E67" s="193">
        <f t="shared" si="32"/>
        <v>0</v>
      </c>
      <c r="F67" s="193">
        <f t="shared" si="32"/>
        <v>0</v>
      </c>
      <c r="G67" s="193">
        <f t="shared" si="32"/>
        <v>0</v>
      </c>
      <c r="H67" s="193">
        <f t="shared" si="32"/>
        <v>0</v>
      </c>
      <c r="I67" s="193">
        <f t="shared" si="32"/>
        <v>0</v>
      </c>
      <c r="J67" s="193">
        <f t="shared" si="32"/>
        <v>0</v>
      </c>
      <c r="K67" s="193">
        <f t="shared" si="32"/>
        <v>0</v>
      </c>
      <c r="L67" s="193">
        <f t="shared" si="32"/>
        <v>0</v>
      </c>
      <c r="M67" s="193">
        <f t="shared" si="32"/>
        <v>0</v>
      </c>
      <c r="N67" s="193">
        <f t="shared" si="32"/>
        <v>0</v>
      </c>
      <c r="O67" s="194">
        <f t="shared" si="32"/>
        <v>0</v>
      </c>
    </row>
    <row r="68" spans="1:15" ht="6" customHeight="1" hidden="1">
      <c r="A68" s="60"/>
      <c r="B68" s="62"/>
      <c r="C68" s="9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187"/>
    </row>
    <row r="69" spans="1:15" ht="12.75" hidden="1">
      <c r="A69" s="93" t="s">
        <v>25</v>
      </c>
      <c r="B69" s="141">
        <f>Ventes!C14*Questions!J30</f>
        <v>0</v>
      </c>
      <c r="C69" s="197">
        <f aca="true" t="shared" si="33" ref="C69:C74">SUM(D69:O69)</f>
        <v>0</v>
      </c>
      <c r="D69" s="198">
        <f>D67*$B$69</f>
        <v>0</v>
      </c>
      <c r="E69" s="198">
        <f aca="true" t="shared" si="34" ref="E69:O69">E67*$B$69</f>
        <v>0</v>
      </c>
      <c r="F69" s="198">
        <f t="shared" si="34"/>
        <v>0</v>
      </c>
      <c r="G69" s="198">
        <f t="shared" si="34"/>
        <v>0</v>
      </c>
      <c r="H69" s="198">
        <f t="shared" si="34"/>
        <v>0</v>
      </c>
      <c r="I69" s="198">
        <f t="shared" si="34"/>
        <v>0</v>
      </c>
      <c r="J69" s="198">
        <f t="shared" si="34"/>
        <v>0</v>
      </c>
      <c r="K69" s="198">
        <f t="shared" si="34"/>
        <v>0</v>
      </c>
      <c r="L69" s="198">
        <f t="shared" si="34"/>
        <v>0</v>
      </c>
      <c r="M69" s="198">
        <f t="shared" si="34"/>
        <v>0</v>
      </c>
      <c r="N69" s="198">
        <f t="shared" si="34"/>
        <v>0</v>
      </c>
      <c r="O69" s="199">
        <f t="shared" si="34"/>
        <v>0</v>
      </c>
    </row>
    <row r="70" spans="1:15" ht="12.75" hidden="1">
      <c r="A70" s="93" t="s">
        <v>26</v>
      </c>
      <c r="B70" s="196">
        <v>0</v>
      </c>
      <c r="C70" s="197">
        <f t="shared" si="33"/>
        <v>0</v>
      </c>
      <c r="D70" s="198">
        <f>D67*$B$70</f>
        <v>0</v>
      </c>
      <c r="E70" s="198">
        <f aca="true" t="shared" si="35" ref="E70:O70">E67*$B$70</f>
        <v>0</v>
      </c>
      <c r="F70" s="198">
        <f t="shared" si="35"/>
        <v>0</v>
      </c>
      <c r="G70" s="198">
        <f t="shared" si="35"/>
        <v>0</v>
      </c>
      <c r="H70" s="198">
        <f t="shared" si="35"/>
        <v>0</v>
      </c>
      <c r="I70" s="198">
        <f t="shared" si="35"/>
        <v>0</v>
      </c>
      <c r="J70" s="198">
        <f t="shared" si="35"/>
        <v>0</v>
      </c>
      <c r="K70" s="198">
        <f t="shared" si="35"/>
        <v>0</v>
      </c>
      <c r="L70" s="198">
        <f t="shared" si="35"/>
        <v>0</v>
      </c>
      <c r="M70" s="198">
        <f t="shared" si="35"/>
        <v>0</v>
      </c>
      <c r="N70" s="198">
        <f t="shared" si="35"/>
        <v>0</v>
      </c>
      <c r="O70" s="199">
        <f t="shared" si="35"/>
        <v>0</v>
      </c>
    </row>
    <row r="71" spans="1:15" ht="12.75" hidden="1">
      <c r="A71" s="93" t="s">
        <v>27</v>
      </c>
      <c r="B71" s="196">
        <v>0</v>
      </c>
      <c r="C71" s="197">
        <f t="shared" si="33"/>
        <v>0</v>
      </c>
      <c r="D71" s="198">
        <f>D67*$B$71</f>
        <v>0</v>
      </c>
      <c r="E71" s="198">
        <f aca="true" t="shared" si="36" ref="E71:O71">E67*$B$71</f>
        <v>0</v>
      </c>
      <c r="F71" s="198">
        <f t="shared" si="36"/>
        <v>0</v>
      </c>
      <c r="G71" s="198">
        <f t="shared" si="36"/>
        <v>0</v>
      </c>
      <c r="H71" s="198">
        <f t="shared" si="36"/>
        <v>0</v>
      </c>
      <c r="I71" s="198">
        <f t="shared" si="36"/>
        <v>0</v>
      </c>
      <c r="J71" s="198">
        <f t="shared" si="36"/>
        <v>0</v>
      </c>
      <c r="K71" s="198">
        <f t="shared" si="36"/>
        <v>0</v>
      </c>
      <c r="L71" s="198">
        <f t="shared" si="36"/>
        <v>0</v>
      </c>
      <c r="M71" s="198">
        <f t="shared" si="36"/>
        <v>0</v>
      </c>
      <c r="N71" s="198">
        <f t="shared" si="36"/>
        <v>0</v>
      </c>
      <c r="O71" s="199">
        <f t="shared" si="36"/>
        <v>0</v>
      </c>
    </row>
    <row r="72" spans="1:15" ht="12.75" hidden="1">
      <c r="A72" s="93" t="s">
        <v>28</v>
      </c>
      <c r="B72" s="196">
        <v>0</v>
      </c>
      <c r="C72" s="197">
        <f t="shared" si="33"/>
        <v>0</v>
      </c>
      <c r="D72" s="198">
        <f>D67*$B$72</f>
        <v>0</v>
      </c>
      <c r="E72" s="198">
        <f aca="true" t="shared" si="37" ref="E72:O72">E67*$B$72</f>
        <v>0</v>
      </c>
      <c r="F72" s="198">
        <f t="shared" si="37"/>
        <v>0</v>
      </c>
      <c r="G72" s="198">
        <f t="shared" si="37"/>
        <v>0</v>
      </c>
      <c r="H72" s="198">
        <f t="shared" si="37"/>
        <v>0</v>
      </c>
      <c r="I72" s="198">
        <f t="shared" si="37"/>
        <v>0</v>
      </c>
      <c r="J72" s="198">
        <f t="shared" si="37"/>
        <v>0</v>
      </c>
      <c r="K72" s="198">
        <f t="shared" si="37"/>
        <v>0</v>
      </c>
      <c r="L72" s="198">
        <f t="shared" si="37"/>
        <v>0</v>
      </c>
      <c r="M72" s="198">
        <f t="shared" si="37"/>
        <v>0</v>
      </c>
      <c r="N72" s="198">
        <f t="shared" si="37"/>
        <v>0</v>
      </c>
      <c r="O72" s="199">
        <f t="shared" si="37"/>
        <v>0</v>
      </c>
    </row>
    <row r="73" spans="1:15" ht="12.75" hidden="1">
      <c r="A73" s="93" t="s">
        <v>29</v>
      </c>
      <c r="B73" s="196">
        <v>0</v>
      </c>
      <c r="C73" s="197">
        <f t="shared" si="33"/>
        <v>0</v>
      </c>
      <c r="D73" s="198">
        <f>D67*$B$73</f>
        <v>0</v>
      </c>
      <c r="E73" s="198">
        <f aca="true" t="shared" si="38" ref="E73:O73">E67*$B$73</f>
        <v>0</v>
      </c>
      <c r="F73" s="198">
        <f t="shared" si="38"/>
        <v>0</v>
      </c>
      <c r="G73" s="198">
        <f t="shared" si="38"/>
        <v>0</v>
      </c>
      <c r="H73" s="198">
        <f t="shared" si="38"/>
        <v>0</v>
      </c>
      <c r="I73" s="198">
        <f t="shared" si="38"/>
        <v>0</v>
      </c>
      <c r="J73" s="198">
        <f t="shared" si="38"/>
        <v>0</v>
      </c>
      <c r="K73" s="198">
        <f t="shared" si="38"/>
        <v>0</v>
      </c>
      <c r="L73" s="198">
        <f t="shared" si="38"/>
        <v>0</v>
      </c>
      <c r="M73" s="198">
        <f t="shared" si="38"/>
        <v>0</v>
      </c>
      <c r="N73" s="198">
        <f t="shared" si="38"/>
        <v>0</v>
      </c>
      <c r="O73" s="199">
        <f t="shared" si="38"/>
        <v>0</v>
      </c>
    </row>
    <row r="74" spans="1:15" ht="13.5" hidden="1" thickBot="1">
      <c r="A74" s="186" t="s">
        <v>19</v>
      </c>
      <c r="B74" s="147"/>
      <c r="C74" s="200">
        <f t="shared" si="33"/>
        <v>0</v>
      </c>
      <c r="D74" s="201">
        <f>SUM(D69:D73)</f>
        <v>0</v>
      </c>
      <c r="E74" s="201">
        <f aca="true" t="shared" si="39" ref="E74:O74">SUM(E69:E73)</f>
        <v>0</v>
      </c>
      <c r="F74" s="201">
        <f t="shared" si="39"/>
        <v>0</v>
      </c>
      <c r="G74" s="201">
        <f t="shared" si="39"/>
        <v>0</v>
      </c>
      <c r="H74" s="201">
        <f t="shared" si="39"/>
        <v>0</v>
      </c>
      <c r="I74" s="201">
        <f t="shared" si="39"/>
        <v>0</v>
      </c>
      <c r="J74" s="201">
        <f t="shared" si="39"/>
        <v>0</v>
      </c>
      <c r="K74" s="201">
        <f t="shared" si="39"/>
        <v>0</v>
      </c>
      <c r="L74" s="201">
        <f t="shared" si="39"/>
        <v>0</v>
      </c>
      <c r="M74" s="201">
        <f t="shared" si="39"/>
        <v>0</v>
      </c>
      <c r="N74" s="201">
        <f t="shared" si="39"/>
        <v>0</v>
      </c>
      <c r="O74" s="202">
        <f t="shared" si="39"/>
        <v>0</v>
      </c>
    </row>
    <row r="75" spans="1:15" ht="12.75" hidden="1">
      <c r="A75" s="87" t="s">
        <v>30</v>
      </c>
      <c r="B75" s="62"/>
      <c r="C75" s="197">
        <f>(C67-C66)*B67</f>
        <v>0</v>
      </c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1:15" ht="12.75" hidden="1">
      <c r="A76" s="159"/>
      <c r="B76" s="160"/>
      <c r="C76" s="216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</row>
    <row r="77" spans="1:15" ht="13.5" hidden="1" thickBot="1">
      <c r="A77" s="159"/>
      <c r="B77" s="160"/>
      <c r="C77" s="216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</row>
    <row r="78" spans="1:15" ht="12.75" hidden="1">
      <c r="A78" s="209" t="s">
        <v>31</v>
      </c>
      <c r="B78" s="210"/>
      <c r="C78" s="176" t="s">
        <v>4</v>
      </c>
      <c r="D78" s="177">
        <f>Ventes!F$9</f>
        <v>1</v>
      </c>
      <c r="E78" s="177">
        <f>Ventes!G$9</f>
        <v>2</v>
      </c>
      <c r="F78" s="177">
        <f>Ventes!H$9</f>
        <v>3</v>
      </c>
      <c r="G78" s="177">
        <f>Ventes!I$9</f>
        <v>4</v>
      </c>
      <c r="H78" s="177">
        <f>Ventes!J$9</f>
        <v>5</v>
      </c>
      <c r="I78" s="177">
        <f>Ventes!K$9</f>
        <v>6</v>
      </c>
      <c r="J78" s="177">
        <f>Ventes!L$9</f>
        <v>7</v>
      </c>
      <c r="K78" s="177">
        <f>Ventes!M$9</f>
        <v>8</v>
      </c>
      <c r="L78" s="177">
        <f>Ventes!N$9</f>
        <v>9</v>
      </c>
      <c r="M78" s="177">
        <f>Ventes!O$9</f>
        <v>10</v>
      </c>
      <c r="N78" s="177">
        <f>Ventes!P$9</f>
        <v>11</v>
      </c>
      <c r="O78" s="178">
        <f>Ventes!Q$9</f>
        <v>12</v>
      </c>
    </row>
    <row r="79" spans="1:15" ht="13.5" hidden="1" thickBot="1">
      <c r="A79" s="102"/>
      <c r="B79" s="211"/>
      <c r="C79" s="180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3"/>
    </row>
    <row r="80" spans="1:15" ht="12.75" hidden="1">
      <c r="A80" s="184" t="s">
        <v>32</v>
      </c>
      <c r="B80" s="62"/>
      <c r="C80" s="197">
        <f>SUM(D80:O80)</f>
        <v>0</v>
      </c>
      <c r="D80" s="143">
        <f>D18+D32+D46+D60+D74</f>
        <v>0</v>
      </c>
      <c r="E80" s="143">
        <f aca="true" t="shared" si="40" ref="E80:O80">E18+E32+E46+E60+E74</f>
        <v>0</v>
      </c>
      <c r="F80" s="143">
        <f t="shared" si="40"/>
        <v>0</v>
      </c>
      <c r="G80" s="143">
        <f t="shared" si="40"/>
        <v>0</v>
      </c>
      <c r="H80" s="143">
        <f t="shared" si="40"/>
        <v>0</v>
      </c>
      <c r="I80" s="143">
        <f t="shared" si="40"/>
        <v>0</v>
      </c>
      <c r="J80" s="143">
        <f t="shared" si="40"/>
        <v>0</v>
      </c>
      <c r="K80" s="143">
        <f t="shared" si="40"/>
        <v>0</v>
      </c>
      <c r="L80" s="143">
        <f t="shared" si="40"/>
        <v>0</v>
      </c>
      <c r="M80" s="143">
        <f t="shared" si="40"/>
        <v>0</v>
      </c>
      <c r="N80" s="143">
        <f t="shared" si="40"/>
        <v>0</v>
      </c>
      <c r="O80" s="145">
        <f t="shared" si="40"/>
        <v>0</v>
      </c>
    </row>
    <row r="81" spans="1:15" ht="12.75" hidden="1">
      <c r="A81" s="184" t="s">
        <v>33</v>
      </c>
      <c r="B81" s="62"/>
      <c r="C81" s="197">
        <f>SUM(D81:O81)</f>
        <v>0</v>
      </c>
      <c r="D81" s="143">
        <f>D80*$G$5</f>
        <v>0</v>
      </c>
      <c r="E81" s="143">
        <f>E80*$G$5+D80*$H$5</f>
        <v>0</v>
      </c>
      <c r="F81" s="143">
        <f>F80*$G$5+E80*$H$5+D80*$I$5</f>
        <v>0</v>
      </c>
      <c r="G81" s="143">
        <f aca="true" t="shared" si="41" ref="G81:O81">G80*$G$5+F80*$H$5+E80*$I$5+D80*$J$5</f>
        <v>0</v>
      </c>
      <c r="H81" s="143">
        <f t="shared" si="41"/>
        <v>0</v>
      </c>
      <c r="I81" s="143">
        <f t="shared" si="41"/>
        <v>0</v>
      </c>
      <c r="J81" s="143">
        <f t="shared" si="41"/>
        <v>0</v>
      </c>
      <c r="K81" s="143">
        <f t="shared" si="41"/>
        <v>0</v>
      </c>
      <c r="L81" s="143">
        <f t="shared" si="41"/>
        <v>0</v>
      </c>
      <c r="M81" s="143">
        <f t="shared" si="41"/>
        <v>0</v>
      </c>
      <c r="N81" s="143">
        <f t="shared" si="41"/>
        <v>0</v>
      </c>
      <c r="O81" s="145">
        <f t="shared" si="41"/>
        <v>0</v>
      </c>
    </row>
    <row r="82" spans="1:15" ht="13.5" hidden="1" thickBot="1">
      <c r="A82" s="186" t="s">
        <v>34</v>
      </c>
      <c r="B82" s="97"/>
      <c r="C82" s="200">
        <f>C19+C33+C47+C61+C75</f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9"/>
    </row>
    <row r="83" spans="1:15" ht="12.75" hidden="1">
      <c r="A83" s="214" t="s">
        <v>0</v>
      </c>
      <c r="B83" s="160"/>
      <c r="C83" s="217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</row>
    <row r="84" spans="1:15" ht="12.75" hidden="1">
      <c r="A84" s="214" t="s">
        <v>18</v>
      </c>
      <c r="B84" s="160"/>
      <c r="C84" s="203">
        <f>O80*H5+O80*I5+O80*J5+N80*I5+N80*J5+M80*J5</f>
        <v>0</v>
      </c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</row>
    <row r="85" spans="1:15" ht="12.75" hidden="1">
      <c r="A85" s="159"/>
      <c r="B85" s="160"/>
      <c r="C85" s="161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</row>
    <row r="86" spans="1:16" ht="12.75">
      <c r="A86" s="11"/>
      <c r="B86" s="7"/>
      <c r="C86" s="28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1"/>
    </row>
    <row r="87" spans="1:16" ht="12.75">
      <c r="A87" s="1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2.75">
      <c r="A90" s="11"/>
      <c r="B90" s="7"/>
      <c r="C90" s="28"/>
      <c r="D90" s="24"/>
      <c r="E90" s="7"/>
      <c r="F90" s="29"/>
      <c r="G90" s="30"/>
      <c r="H90" s="30"/>
      <c r="I90" s="30"/>
      <c r="J90" s="30"/>
      <c r="K90" s="11"/>
      <c r="L90" s="11"/>
      <c r="M90" s="7"/>
      <c r="N90" s="7"/>
      <c r="O90" s="7"/>
      <c r="P90" s="11"/>
    </row>
    <row r="91" spans="1:16" ht="12.75">
      <c r="A91" s="11"/>
      <c r="B91" s="7"/>
      <c r="C91" s="28"/>
      <c r="D91" s="7"/>
      <c r="E91" s="31"/>
      <c r="F91" s="32"/>
      <c r="G91" s="33"/>
      <c r="H91" s="33"/>
      <c r="I91" s="33"/>
      <c r="J91" s="33"/>
      <c r="K91" s="11"/>
      <c r="L91" s="11"/>
      <c r="M91" s="7"/>
      <c r="N91" s="7"/>
      <c r="O91" s="7"/>
      <c r="P91" s="11"/>
    </row>
    <row r="92" spans="1:16" ht="12.75">
      <c r="A92" s="34"/>
      <c r="B92" s="7"/>
      <c r="C92" s="28"/>
      <c r="D92" s="7"/>
      <c r="E92" s="7"/>
      <c r="F92" s="7"/>
      <c r="G92" s="31"/>
      <c r="H92" s="28"/>
      <c r="I92" s="28"/>
      <c r="J92" s="28"/>
      <c r="K92" s="28"/>
      <c r="L92" s="28"/>
      <c r="M92" s="7"/>
      <c r="N92" s="7"/>
      <c r="O92" s="7"/>
      <c r="P92" s="11"/>
    </row>
    <row r="93" spans="1:16" ht="12.75">
      <c r="A93" s="11"/>
      <c r="B93" s="7"/>
      <c r="C93" s="2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1"/>
    </row>
    <row r="94" spans="1:16" ht="12.75">
      <c r="A94" s="26"/>
      <c r="B94" s="29"/>
      <c r="C94" s="3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11"/>
    </row>
    <row r="95" spans="1:16" ht="12.75">
      <c r="A95" s="11"/>
      <c r="B95" s="30"/>
      <c r="C95" s="37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11"/>
    </row>
    <row r="96" spans="1:16" ht="12.75">
      <c r="A96" s="26"/>
      <c r="B96" s="30"/>
      <c r="C96" s="39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11"/>
    </row>
    <row r="97" spans="1:16" ht="12.75">
      <c r="A97" s="26"/>
      <c r="B97" s="30"/>
      <c r="C97" s="39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11"/>
    </row>
    <row r="98" spans="1:16" ht="6" customHeight="1">
      <c r="A98" s="11"/>
      <c r="B98" s="7"/>
      <c r="C98" s="2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11"/>
    </row>
    <row r="99" spans="1:16" ht="12.75">
      <c r="A99" s="19"/>
      <c r="B99" s="41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11"/>
    </row>
    <row r="100" spans="1:16" ht="12.75">
      <c r="A100" s="19"/>
      <c r="B100" s="41"/>
      <c r="C100" s="42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11"/>
    </row>
    <row r="101" spans="1:16" ht="12.75">
      <c r="A101" s="19"/>
      <c r="B101" s="41"/>
      <c r="C101" s="42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11"/>
    </row>
    <row r="102" spans="1:16" ht="12.75">
      <c r="A102" s="19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11"/>
    </row>
    <row r="103" spans="1:16" ht="12.75">
      <c r="A103" s="19"/>
      <c r="B103" s="41"/>
      <c r="C103" s="42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11"/>
    </row>
    <row r="104" spans="1:16" ht="12.75">
      <c r="A104" s="44"/>
      <c r="B104" s="21"/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11"/>
    </row>
    <row r="105" spans="1:16" ht="12.75">
      <c r="A105" s="44"/>
      <c r="B105" s="7"/>
      <c r="C105" s="4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11"/>
    </row>
    <row r="106" spans="1:16" ht="12.75">
      <c r="A106" s="11"/>
      <c r="B106" s="7"/>
      <c r="C106" s="45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11"/>
    </row>
    <row r="107" spans="1:16" ht="12.75">
      <c r="A107" s="11"/>
      <c r="B107" s="7"/>
      <c r="C107" s="45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11"/>
    </row>
    <row r="108" spans="1:16" ht="12.75">
      <c r="A108" s="26"/>
      <c r="B108" s="29"/>
      <c r="C108" s="3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11"/>
    </row>
    <row r="109" spans="1:16" ht="12.75">
      <c r="A109" s="11"/>
      <c r="B109" s="30"/>
      <c r="C109" s="37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11"/>
    </row>
    <row r="110" spans="1:16" ht="12.75">
      <c r="A110" s="26"/>
      <c r="B110" s="30"/>
      <c r="C110" s="39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11"/>
    </row>
    <row r="111" spans="1:16" ht="12.75">
      <c r="A111" s="26"/>
      <c r="B111" s="30"/>
      <c r="C111" s="39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11"/>
    </row>
    <row r="112" spans="1:16" ht="6" customHeight="1">
      <c r="A112" s="11"/>
      <c r="B112" s="7"/>
      <c r="C112" s="28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11"/>
    </row>
    <row r="113" spans="1:16" ht="12.75">
      <c r="A113" s="46"/>
      <c r="B113" s="41"/>
      <c r="C113" s="42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11"/>
    </row>
    <row r="114" spans="1:16" ht="12.75">
      <c r="A114" s="46"/>
      <c r="B114" s="41"/>
      <c r="C114" s="42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11"/>
    </row>
    <row r="115" spans="1:16" ht="12.75">
      <c r="A115" s="46"/>
      <c r="B115" s="41"/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11"/>
    </row>
    <row r="116" spans="1:16" ht="12.75">
      <c r="A116" s="46"/>
      <c r="B116" s="41"/>
      <c r="C116" s="42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11"/>
    </row>
    <row r="117" spans="1:16" ht="12.75">
      <c r="A117" s="46"/>
      <c r="B117" s="41"/>
      <c r="C117" s="42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11"/>
    </row>
    <row r="118" spans="1:16" ht="12.75">
      <c r="A118" s="44"/>
      <c r="B118" s="21"/>
      <c r="C118" s="42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11"/>
    </row>
    <row r="119" spans="1:16" ht="12.75">
      <c r="A119" s="44"/>
      <c r="B119" s="21"/>
      <c r="C119" s="42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11"/>
    </row>
    <row r="120" spans="1:16" ht="12.75">
      <c r="A120" s="11"/>
      <c r="B120" s="7"/>
      <c r="C120" s="4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1"/>
    </row>
    <row r="121" spans="1:16" ht="12.75">
      <c r="A121" s="11"/>
      <c r="B121" s="7"/>
      <c r="C121" s="45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1"/>
    </row>
    <row r="122" spans="1:16" ht="12.75">
      <c r="A122" s="26"/>
      <c r="B122" s="29"/>
      <c r="C122" s="35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11"/>
    </row>
    <row r="123" spans="1:16" ht="12.75">
      <c r="A123" s="11"/>
      <c r="B123" s="30"/>
      <c r="C123" s="37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11"/>
    </row>
    <row r="124" spans="1:16" ht="12.75">
      <c r="A124" s="26"/>
      <c r="B124" s="30"/>
      <c r="C124" s="39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11"/>
    </row>
    <row r="125" spans="1:16" ht="12.75">
      <c r="A125" s="26"/>
      <c r="B125" s="30"/>
      <c r="C125" s="39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11"/>
    </row>
    <row r="126" spans="1:16" ht="6" customHeight="1">
      <c r="A126" s="26"/>
      <c r="B126" s="7"/>
      <c r="C126" s="28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11"/>
    </row>
    <row r="127" spans="1:16" ht="12.75">
      <c r="A127" s="46"/>
      <c r="B127" s="41"/>
      <c r="C127" s="42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11"/>
    </row>
    <row r="128" spans="1:16" ht="12.75">
      <c r="A128" s="46"/>
      <c r="B128" s="41"/>
      <c r="C128" s="42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11"/>
    </row>
    <row r="129" spans="1:16" ht="12.75">
      <c r="A129" s="46"/>
      <c r="B129" s="41"/>
      <c r="C129" s="42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11"/>
    </row>
    <row r="130" spans="1:16" ht="12.75">
      <c r="A130" s="46"/>
      <c r="B130" s="41"/>
      <c r="C130" s="42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11"/>
    </row>
    <row r="131" spans="1:16" ht="12.75">
      <c r="A131" s="46"/>
      <c r="B131" s="41"/>
      <c r="C131" s="42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11"/>
    </row>
    <row r="132" spans="1:16" ht="12.75">
      <c r="A132" s="44"/>
      <c r="B132" s="21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11"/>
    </row>
    <row r="133" spans="1:16" ht="12.75">
      <c r="A133" s="44"/>
      <c r="B133" s="21"/>
      <c r="C133" s="42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11"/>
    </row>
    <row r="134" spans="1:16" ht="12.75">
      <c r="A134" s="11"/>
      <c r="B134" s="7"/>
      <c r="C134" s="4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1"/>
    </row>
    <row r="135" spans="1:16" ht="12.75">
      <c r="A135" s="11"/>
      <c r="B135" s="7"/>
      <c r="C135" s="4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1"/>
    </row>
    <row r="136" spans="1:16" ht="12.75">
      <c r="A136" s="26"/>
      <c r="B136" s="29"/>
      <c r="C136" s="3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11"/>
    </row>
    <row r="137" spans="1:16" ht="12.75">
      <c r="A137" s="26"/>
      <c r="B137" s="30"/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11"/>
    </row>
    <row r="138" spans="1:16" ht="12.75">
      <c r="A138" s="26"/>
      <c r="B138" s="30"/>
      <c r="C138" s="39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11"/>
    </row>
    <row r="139" spans="1:16" ht="12.75">
      <c r="A139" s="26"/>
      <c r="B139" s="30"/>
      <c r="C139" s="39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11"/>
    </row>
    <row r="140" spans="1:16" ht="6" customHeight="1">
      <c r="A140" s="11"/>
      <c r="B140" s="7"/>
      <c r="C140" s="28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11"/>
    </row>
    <row r="141" spans="1:16" ht="12.75">
      <c r="A141" s="46"/>
      <c r="B141" s="41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11"/>
    </row>
    <row r="142" spans="1:16" ht="12.75">
      <c r="A142" s="46"/>
      <c r="B142" s="41"/>
      <c r="C142" s="42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11"/>
    </row>
    <row r="143" spans="1:16" ht="12.75">
      <c r="A143" s="46"/>
      <c r="B143" s="41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11"/>
    </row>
    <row r="144" spans="1:16" ht="12.75">
      <c r="A144" s="46"/>
      <c r="B144" s="41"/>
      <c r="C144" s="42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11"/>
    </row>
    <row r="145" spans="1:16" ht="12.75">
      <c r="A145" s="46"/>
      <c r="B145" s="41"/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11"/>
    </row>
    <row r="146" spans="1:16" ht="12.75">
      <c r="A146" s="44"/>
      <c r="B146" s="21"/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11"/>
    </row>
    <row r="147" spans="1:16" ht="12.75">
      <c r="A147" s="44"/>
      <c r="B147" s="21"/>
      <c r="C147" s="42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11"/>
    </row>
    <row r="148" spans="1:16" ht="12.75">
      <c r="A148" s="11"/>
      <c r="B148" s="7"/>
      <c r="C148" s="45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11"/>
    </row>
    <row r="149" spans="1:16" ht="12.75">
      <c r="A149" s="11"/>
      <c r="B149" s="7"/>
      <c r="C149" s="4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11"/>
    </row>
    <row r="150" spans="1:16" ht="12.75">
      <c r="A150" s="26"/>
      <c r="B150" s="29"/>
      <c r="C150" s="35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11"/>
    </row>
    <row r="151" spans="1:16" ht="12.75">
      <c r="A151" s="11"/>
      <c r="B151" s="30"/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11"/>
    </row>
    <row r="152" spans="1:16" ht="12.75">
      <c r="A152" s="26"/>
      <c r="B152" s="30"/>
      <c r="C152" s="39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11"/>
    </row>
    <row r="153" spans="1:16" ht="12.75">
      <c r="A153" s="26"/>
      <c r="B153" s="30"/>
      <c r="C153" s="39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11"/>
    </row>
    <row r="154" spans="1:16" ht="6" customHeight="1">
      <c r="A154" s="11"/>
      <c r="B154" s="7"/>
      <c r="C154" s="28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11"/>
    </row>
    <row r="155" spans="1:16" ht="12.75">
      <c r="A155" s="46"/>
      <c r="B155" s="41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11"/>
    </row>
    <row r="156" spans="1:16" ht="12.75">
      <c r="A156" s="46"/>
      <c r="B156" s="41"/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11"/>
    </row>
    <row r="157" spans="1:16" ht="12.75">
      <c r="A157" s="46"/>
      <c r="B157" s="41"/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11"/>
    </row>
    <row r="158" spans="1:16" ht="12.75">
      <c r="A158" s="46"/>
      <c r="B158" s="41"/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11"/>
    </row>
    <row r="159" spans="1:16" ht="12.75">
      <c r="A159" s="46"/>
      <c r="B159" s="41"/>
      <c r="C159" s="42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11"/>
    </row>
    <row r="160" spans="1:16" ht="12.75">
      <c r="A160" s="44"/>
      <c r="B160" s="21"/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11"/>
    </row>
    <row r="161" spans="1:16" ht="12.75">
      <c r="A161" s="44"/>
      <c r="B161" s="21"/>
      <c r="C161" s="42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11"/>
    </row>
    <row r="162" spans="1:16" ht="12.75">
      <c r="A162" s="11"/>
      <c r="B162" s="7"/>
      <c r="C162" s="45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11"/>
    </row>
    <row r="163" spans="1:16" ht="12.75">
      <c r="A163" s="11"/>
      <c r="B163" s="7"/>
      <c r="C163" s="4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11"/>
    </row>
    <row r="164" spans="1:16" ht="12.75">
      <c r="A164" s="26"/>
      <c r="B164" s="7"/>
      <c r="C164" s="35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11"/>
    </row>
    <row r="165" spans="1:16" ht="12.75">
      <c r="A165" s="11"/>
      <c r="B165" s="7"/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11"/>
    </row>
    <row r="166" spans="1:16" ht="12.75">
      <c r="A166" s="44"/>
      <c r="B166" s="21"/>
      <c r="C166" s="42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11"/>
    </row>
    <row r="167" spans="1:16" ht="12.75">
      <c r="A167" s="44"/>
      <c r="B167" s="21"/>
      <c r="C167" s="42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11"/>
    </row>
    <row r="168" spans="1:16" ht="12.75">
      <c r="A168" s="44"/>
      <c r="B168" s="21"/>
      <c r="C168" s="42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11"/>
    </row>
    <row r="169" spans="1:16" ht="12.75">
      <c r="A169" s="44"/>
      <c r="B169" s="21"/>
      <c r="C169" s="42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11"/>
    </row>
    <row r="170" spans="1:16" ht="12.75">
      <c r="A170" s="44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11"/>
    </row>
    <row r="171" spans="1:1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2.75">
      <c r="A172" s="11"/>
      <c r="B172" s="7"/>
      <c r="C172" s="28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11"/>
    </row>
    <row r="173" spans="1:16" ht="12.75">
      <c r="A173" s="11"/>
      <c r="B173" s="7"/>
      <c r="C173" s="28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11"/>
    </row>
    <row r="174" spans="1:16" ht="12.75">
      <c r="A174" s="12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2.75">
      <c r="A177" s="11"/>
      <c r="B177" s="7"/>
      <c r="C177" s="28"/>
      <c r="D177" s="24"/>
      <c r="E177" s="7"/>
      <c r="F177" s="29"/>
      <c r="G177" s="30"/>
      <c r="H177" s="30"/>
      <c r="I177" s="30"/>
      <c r="J177" s="30"/>
      <c r="K177" s="11"/>
      <c r="L177" s="11"/>
      <c r="M177" s="7"/>
      <c r="N177" s="7"/>
      <c r="O177" s="7"/>
      <c r="P177" s="11"/>
    </row>
    <row r="178" spans="1:16" ht="12.75">
      <c r="A178" s="11"/>
      <c r="B178" s="7"/>
      <c r="C178" s="28"/>
      <c r="D178" s="7"/>
      <c r="E178" s="31"/>
      <c r="F178" s="32"/>
      <c r="G178" s="33"/>
      <c r="H178" s="33"/>
      <c r="I178" s="33"/>
      <c r="J178" s="33"/>
      <c r="K178" s="11"/>
      <c r="L178" s="11"/>
      <c r="M178" s="7"/>
      <c r="N178" s="7"/>
      <c r="O178" s="7"/>
      <c r="P178" s="11"/>
    </row>
    <row r="179" spans="1:16" ht="12.75">
      <c r="A179" s="34"/>
      <c r="B179" s="7"/>
      <c r="C179" s="28"/>
      <c r="D179" s="7"/>
      <c r="E179" s="7"/>
      <c r="F179" s="7"/>
      <c r="G179" s="31"/>
      <c r="H179" s="28"/>
      <c r="I179" s="28"/>
      <c r="J179" s="28"/>
      <c r="K179" s="28"/>
      <c r="L179" s="28"/>
      <c r="M179" s="7"/>
      <c r="N179" s="7"/>
      <c r="O179" s="7"/>
      <c r="P179" s="11"/>
    </row>
    <row r="180" spans="1:16" ht="12.75">
      <c r="A180" s="11"/>
      <c r="B180" s="7"/>
      <c r="C180" s="28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1"/>
    </row>
    <row r="181" spans="1:16" ht="12.75">
      <c r="A181" s="26"/>
      <c r="B181" s="29"/>
      <c r="C181" s="35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11"/>
    </row>
    <row r="182" spans="1:16" ht="12.75">
      <c r="A182" s="11"/>
      <c r="B182" s="30"/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11"/>
    </row>
    <row r="183" spans="1:16" ht="12.75">
      <c r="A183" s="26"/>
      <c r="B183" s="30"/>
      <c r="C183" s="39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11"/>
    </row>
    <row r="184" spans="1:16" ht="12.75">
      <c r="A184" s="26"/>
      <c r="B184" s="30"/>
      <c r="C184" s="39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11"/>
    </row>
    <row r="185" spans="1:16" ht="6" customHeight="1">
      <c r="A185" s="11"/>
      <c r="B185" s="7"/>
      <c r="C185" s="28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11"/>
    </row>
    <row r="186" spans="1:16" ht="12.75">
      <c r="A186" s="19"/>
      <c r="B186" s="41"/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11"/>
    </row>
    <row r="187" spans="1:16" ht="12.75">
      <c r="A187" s="19"/>
      <c r="B187" s="41"/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11"/>
    </row>
    <row r="188" spans="1:16" ht="12.75">
      <c r="A188" s="19"/>
      <c r="B188" s="41"/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11"/>
    </row>
    <row r="189" spans="1:16" ht="12.75">
      <c r="A189" s="19"/>
      <c r="B189" s="41"/>
      <c r="C189" s="42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11"/>
    </row>
    <row r="190" spans="1:16" ht="12.75">
      <c r="A190" s="19"/>
      <c r="B190" s="41"/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11"/>
    </row>
    <row r="191" spans="1:16" ht="12.75">
      <c r="A191" s="44"/>
      <c r="B191" s="21"/>
      <c r="C191" s="42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11"/>
    </row>
    <row r="192" spans="1:16" ht="12.75">
      <c r="A192" s="44"/>
      <c r="B192" s="7"/>
      <c r="C192" s="42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11"/>
    </row>
    <row r="193" spans="1:16" ht="12.75">
      <c r="A193" s="11"/>
      <c r="B193" s="7"/>
      <c r="C193" s="45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11"/>
    </row>
    <row r="194" spans="1:16" ht="12.75">
      <c r="A194" s="11"/>
      <c r="B194" s="7"/>
      <c r="C194" s="4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11"/>
    </row>
    <row r="195" spans="1:16" ht="12.75">
      <c r="A195" s="26"/>
      <c r="B195" s="29"/>
      <c r="C195" s="35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11"/>
    </row>
    <row r="196" spans="1:16" ht="12.75">
      <c r="A196" s="11"/>
      <c r="B196" s="30"/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11"/>
    </row>
    <row r="197" spans="1:16" ht="12.75">
      <c r="A197" s="26"/>
      <c r="B197" s="30"/>
      <c r="C197" s="39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11"/>
    </row>
    <row r="198" spans="1:16" ht="12.75">
      <c r="A198" s="26"/>
      <c r="B198" s="30"/>
      <c r="C198" s="39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11"/>
    </row>
    <row r="199" spans="1:16" ht="6" customHeight="1">
      <c r="A199" s="11"/>
      <c r="B199" s="7"/>
      <c r="C199" s="28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11"/>
    </row>
    <row r="200" spans="1:16" ht="12.75">
      <c r="A200" s="46"/>
      <c r="B200" s="41"/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11"/>
    </row>
    <row r="201" spans="1:16" ht="12.75">
      <c r="A201" s="46"/>
      <c r="B201" s="41"/>
      <c r="C201" s="42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11"/>
    </row>
    <row r="202" spans="1:16" ht="12.75">
      <c r="A202" s="46"/>
      <c r="B202" s="41"/>
      <c r="C202" s="42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11"/>
    </row>
    <row r="203" spans="1:16" ht="12.75">
      <c r="A203" s="46"/>
      <c r="B203" s="41"/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11"/>
    </row>
    <row r="204" spans="1:16" ht="12.75">
      <c r="A204" s="46"/>
      <c r="B204" s="41"/>
      <c r="C204" s="42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11"/>
    </row>
    <row r="205" spans="1:16" ht="12.75">
      <c r="A205" s="44"/>
      <c r="B205" s="21"/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11"/>
    </row>
    <row r="206" spans="1:16" ht="12.75">
      <c r="A206" s="44"/>
      <c r="B206" s="21"/>
      <c r="C206" s="42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11"/>
    </row>
    <row r="207" spans="1:16" ht="12.75">
      <c r="A207" s="11"/>
      <c r="B207" s="7"/>
      <c r="C207" s="45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11"/>
    </row>
    <row r="208" spans="1:16" ht="12.75">
      <c r="A208" s="11"/>
      <c r="B208" s="7"/>
      <c r="C208" s="45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11"/>
    </row>
    <row r="209" spans="1:16" ht="12.75">
      <c r="A209" s="26"/>
      <c r="B209" s="29"/>
      <c r="C209" s="35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11"/>
    </row>
    <row r="210" spans="1:16" ht="12.75">
      <c r="A210" s="11"/>
      <c r="B210" s="30"/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11"/>
    </row>
    <row r="211" spans="1:16" ht="12.75">
      <c r="A211" s="26"/>
      <c r="B211" s="30"/>
      <c r="C211" s="39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11"/>
    </row>
    <row r="212" spans="1:16" ht="12.75">
      <c r="A212" s="26"/>
      <c r="B212" s="30"/>
      <c r="C212" s="39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11"/>
    </row>
    <row r="213" spans="1:16" ht="6" customHeight="1">
      <c r="A213" s="26"/>
      <c r="B213" s="7"/>
      <c r="C213" s="28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11"/>
    </row>
    <row r="214" spans="1:16" ht="12.75">
      <c r="A214" s="46"/>
      <c r="B214" s="41"/>
      <c r="C214" s="42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11"/>
    </row>
    <row r="215" spans="1:16" ht="12.75">
      <c r="A215" s="46"/>
      <c r="B215" s="41"/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11"/>
    </row>
    <row r="216" spans="1:16" ht="12.75">
      <c r="A216" s="46"/>
      <c r="B216" s="41"/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11"/>
    </row>
    <row r="217" spans="1:16" ht="12.75">
      <c r="A217" s="46"/>
      <c r="B217" s="41"/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11"/>
    </row>
    <row r="218" spans="1:16" ht="12.75">
      <c r="A218" s="46"/>
      <c r="B218" s="41"/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11"/>
    </row>
    <row r="219" spans="1:16" ht="12.75">
      <c r="A219" s="44"/>
      <c r="B219" s="21"/>
      <c r="C219" s="42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11"/>
    </row>
    <row r="220" spans="1:16" ht="12.75">
      <c r="A220" s="44"/>
      <c r="B220" s="21"/>
      <c r="C220" s="42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11"/>
    </row>
    <row r="221" spans="1:16" ht="12.75">
      <c r="A221" s="11"/>
      <c r="B221" s="7"/>
      <c r="C221" s="45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11"/>
    </row>
    <row r="222" spans="1:16" ht="12.75">
      <c r="A222" s="11"/>
      <c r="B222" s="7"/>
      <c r="C222" s="45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11"/>
    </row>
    <row r="223" spans="1:16" ht="12.75">
      <c r="A223" s="26"/>
      <c r="B223" s="29"/>
      <c r="C223" s="35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11"/>
    </row>
    <row r="224" spans="1:16" ht="12.75">
      <c r="A224" s="26"/>
      <c r="B224" s="30"/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11"/>
    </row>
    <row r="225" spans="1:16" ht="12.75">
      <c r="A225" s="26"/>
      <c r="B225" s="30"/>
      <c r="C225" s="39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11"/>
    </row>
    <row r="226" spans="1:16" ht="12.75">
      <c r="A226" s="26"/>
      <c r="B226" s="30"/>
      <c r="C226" s="39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11"/>
    </row>
    <row r="227" spans="1:16" ht="6" customHeight="1">
      <c r="A227" s="11"/>
      <c r="B227" s="7"/>
      <c r="C227" s="28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11"/>
    </row>
    <row r="228" spans="1:16" ht="12.75">
      <c r="A228" s="46"/>
      <c r="B228" s="41"/>
      <c r="C228" s="42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11"/>
    </row>
    <row r="229" spans="1:16" ht="12.75">
      <c r="A229" s="46"/>
      <c r="B229" s="41"/>
      <c r="C229" s="42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11"/>
    </row>
    <row r="230" spans="1:16" ht="12.75">
      <c r="A230" s="46"/>
      <c r="B230" s="41"/>
      <c r="C230" s="42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11"/>
    </row>
    <row r="231" spans="1:16" ht="12.75">
      <c r="A231" s="46"/>
      <c r="B231" s="41"/>
      <c r="C231" s="42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11"/>
    </row>
    <row r="232" spans="1:16" ht="12.75">
      <c r="A232" s="46"/>
      <c r="B232" s="41"/>
      <c r="C232" s="42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11"/>
    </row>
    <row r="233" spans="1:16" ht="12.75">
      <c r="A233" s="44"/>
      <c r="B233" s="21"/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11"/>
    </row>
    <row r="234" spans="1:16" ht="12.75">
      <c r="A234" s="44"/>
      <c r="B234" s="21"/>
      <c r="C234" s="42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11"/>
    </row>
    <row r="235" spans="1:16" ht="12.75">
      <c r="A235" s="11"/>
      <c r="B235" s="7"/>
      <c r="C235" s="45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11"/>
    </row>
    <row r="236" spans="1:16" ht="12.75">
      <c r="A236" s="11"/>
      <c r="B236" s="7"/>
      <c r="C236" s="45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11"/>
    </row>
    <row r="237" spans="1:16" ht="12.75">
      <c r="A237" s="26"/>
      <c r="B237" s="29"/>
      <c r="C237" s="35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11"/>
    </row>
    <row r="238" spans="1:16" ht="12.75">
      <c r="A238" s="11"/>
      <c r="B238" s="30"/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11"/>
    </row>
    <row r="239" spans="1:16" ht="12.75">
      <c r="A239" s="26"/>
      <c r="B239" s="30"/>
      <c r="C239" s="39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11"/>
    </row>
    <row r="240" spans="1:16" ht="12.75">
      <c r="A240" s="26"/>
      <c r="B240" s="30"/>
      <c r="C240" s="39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11"/>
    </row>
    <row r="241" spans="1:16" ht="6" customHeight="1">
      <c r="A241" s="11"/>
      <c r="B241" s="7"/>
      <c r="C241" s="2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11"/>
    </row>
    <row r="242" spans="1:16" ht="12.75">
      <c r="A242" s="46"/>
      <c r="B242" s="41"/>
      <c r="C242" s="42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11"/>
    </row>
    <row r="243" spans="1:16" ht="12.75">
      <c r="A243" s="46"/>
      <c r="B243" s="41"/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11"/>
    </row>
    <row r="244" spans="1:16" ht="12.75">
      <c r="A244" s="46"/>
      <c r="B244" s="41"/>
      <c r="C244" s="42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11"/>
    </row>
    <row r="245" spans="1:16" ht="12.75">
      <c r="A245" s="46"/>
      <c r="B245" s="41"/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11"/>
    </row>
    <row r="246" spans="1:16" ht="12.75">
      <c r="A246" s="46"/>
      <c r="B246" s="41"/>
      <c r="C246" s="42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11"/>
    </row>
    <row r="247" spans="1:16" ht="12.75">
      <c r="A247" s="44"/>
      <c r="B247" s="21"/>
      <c r="C247" s="42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11"/>
    </row>
    <row r="248" spans="1:16" ht="12.75">
      <c r="A248" s="44"/>
      <c r="B248" s="21"/>
      <c r="C248" s="42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11"/>
    </row>
    <row r="249" spans="1:16" ht="12.75">
      <c r="A249" s="11"/>
      <c r="B249" s="7"/>
      <c r="C249" s="45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11"/>
    </row>
    <row r="250" spans="1:16" ht="12.75">
      <c r="A250" s="11"/>
      <c r="B250" s="7"/>
      <c r="C250" s="45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11"/>
    </row>
    <row r="251" spans="1:16" ht="12.75">
      <c r="A251" s="26"/>
      <c r="B251" s="7"/>
      <c r="C251" s="35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11"/>
    </row>
    <row r="252" spans="1:16" ht="12.75">
      <c r="A252" s="11"/>
      <c r="B252" s="7"/>
      <c r="C252" s="37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11"/>
    </row>
    <row r="253" spans="1:16" ht="12.75">
      <c r="A253" s="44"/>
      <c r="B253" s="21"/>
      <c r="C253" s="42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11"/>
    </row>
    <row r="254" spans="1:16" ht="12.75">
      <c r="A254" s="44"/>
      <c r="B254" s="21"/>
      <c r="C254" s="42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11"/>
    </row>
    <row r="255" spans="1:16" ht="12.75">
      <c r="A255" s="44"/>
      <c r="B255" s="21"/>
      <c r="C255" s="42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11"/>
    </row>
    <row r="256" spans="1:16" ht="12.75">
      <c r="A256" s="44"/>
      <c r="B256" s="21"/>
      <c r="C256" s="42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11"/>
    </row>
    <row r="257" spans="1:16" ht="12.75">
      <c r="A257" s="44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11"/>
    </row>
    <row r="258" spans="1:16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</row>
    <row r="259" spans="1:16" ht="12.75">
      <c r="A259" s="11"/>
      <c r="B259" s="7"/>
      <c r="C259" s="28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11"/>
    </row>
    <row r="260" spans="1:16" ht="12.75">
      <c r="A260" s="11"/>
      <c r="B260" s="7"/>
      <c r="C260" s="28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11"/>
    </row>
    <row r="261" spans="1:16" ht="12.75" customHeight="1">
      <c r="A261" s="11"/>
      <c r="B261" s="7"/>
      <c r="C261" s="28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11"/>
    </row>
    <row r="262" spans="1:16" ht="12.75">
      <c r="A262" s="11"/>
      <c r="B262" s="7"/>
      <c r="C262" s="28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11"/>
    </row>
    <row r="263" ht="12.75" customHeight="1"/>
  </sheetData>
  <sheetProtection/>
  <printOptions/>
  <pageMargins left="0.787401575" right="0.787401575" top="0.984251969" bottom="0.984251969" header="0.4921259845" footer="0.4921259845"/>
  <pageSetup blackAndWhite="1" firstPageNumber="0" useFirstPageNumber="1" horizontalDpi="300" verticalDpi="300" orientation="landscape" scale="65" r:id="rId2"/>
  <rowBreaks count="5" manualBreakCount="5">
    <brk id="48" max="65535" man="1"/>
    <brk id="87" max="65535" man="1"/>
    <brk id="135" max="65535" man="1"/>
    <brk id="173" max="65535" man="1"/>
    <brk id="222" max="65535" man="1"/>
  </rowBreaks>
  <colBreaks count="1" manualBreakCount="1">
    <brk id="15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AC178"/>
  <sheetViews>
    <sheetView zoomScale="75" zoomScaleNormal="75" zoomScalePageLayoutView="0" workbookViewId="0" topLeftCell="A1">
      <pane ySplit="1" topLeftCell="A2" activePane="bottomLeft" state="frozen"/>
      <selection pane="topLeft" activeCell="B30" sqref="B30"/>
      <selection pane="bottomLeft" activeCell="G56" sqref="G56"/>
    </sheetView>
  </sheetViews>
  <sheetFormatPr defaultColWidth="11.421875" defaultRowHeight="12.75"/>
  <cols>
    <col min="1" max="1" width="7.57421875" style="271" customWidth="1"/>
    <col min="2" max="2" width="11.421875" style="271" customWidth="1"/>
    <col min="3" max="3" width="18.421875" style="271" customWidth="1"/>
    <col min="4" max="4" width="9.28125" style="345" customWidth="1"/>
    <col min="5" max="16384" width="11.421875" style="271" customWidth="1"/>
  </cols>
  <sheetData>
    <row r="1" spans="1:17" ht="12">
      <c r="A1" s="268" t="s">
        <v>35</v>
      </c>
      <c r="B1" s="269"/>
      <c r="C1" s="269"/>
      <c r="D1" s="270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ht="12.75" thickBot="1">
      <c r="A2" s="272"/>
      <c r="B2" s="272"/>
      <c r="C2" s="272"/>
      <c r="D2" s="273"/>
      <c r="E2" s="272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s="281" customFormat="1" ht="12">
      <c r="A3" s="275" t="s">
        <v>35</v>
      </c>
      <c r="B3" s="276"/>
      <c r="C3" s="276"/>
      <c r="D3" s="277"/>
      <c r="E3" s="278" t="s">
        <v>36</v>
      </c>
      <c r="F3" s="279">
        <f>Ventes!F$9</f>
        <v>1</v>
      </c>
      <c r="G3" s="279">
        <f>+Ventes!G$9</f>
        <v>2</v>
      </c>
      <c r="H3" s="279">
        <f>+Ventes!H$9</f>
        <v>3</v>
      </c>
      <c r="I3" s="279">
        <f>+Ventes!I$9</f>
        <v>4</v>
      </c>
      <c r="J3" s="279">
        <f>+Ventes!J$9</f>
        <v>5</v>
      </c>
      <c r="K3" s="279">
        <f>+Ventes!K$9</f>
        <v>6</v>
      </c>
      <c r="L3" s="279">
        <f>+Ventes!L$9</f>
        <v>7</v>
      </c>
      <c r="M3" s="279">
        <f>+Ventes!M$9</f>
        <v>8</v>
      </c>
      <c r="N3" s="279">
        <f>+Ventes!N$9</f>
        <v>9</v>
      </c>
      <c r="O3" s="279">
        <f>+Ventes!O$9</f>
        <v>10</v>
      </c>
      <c r="P3" s="279">
        <f>+Ventes!P$9</f>
        <v>11</v>
      </c>
      <c r="Q3" s="280">
        <f>Ventes!Q$9</f>
        <v>12</v>
      </c>
    </row>
    <row r="4" spans="1:17" ht="12.75" thickBot="1">
      <c r="A4" s="282"/>
      <c r="B4" s="283"/>
      <c r="C4" s="283"/>
      <c r="D4" s="284"/>
      <c r="E4" s="285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7"/>
    </row>
    <row r="5" spans="1:17" ht="12">
      <c r="A5" s="288" t="s">
        <v>37</v>
      </c>
      <c r="B5" s="289"/>
      <c r="C5" s="289"/>
      <c r="D5" s="290"/>
      <c r="E5" s="291"/>
      <c r="F5" s="292">
        <f>Questions!F5</f>
        <v>0</v>
      </c>
      <c r="G5" s="292">
        <f aca="true" t="shared" si="0" ref="G5:Q5">F52</f>
        <v>0</v>
      </c>
      <c r="H5" s="292">
        <f t="shared" si="0"/>
        <v>0</v>
      </c>
      <c r="I5" s="292">
        <f t="shared" si="0"/>
        <v>0</v>
      </c>
      <c r="J5" s="292">
        <f t="shared" si="0"/>
        <v>0</v>
      </c>
      <c r="K5" s="292">
        <f t="shared" si="0"/>
        <v>0</v>
      </c>
      <c r="L5" s="292">
        <f t="shared" si="0"/>
        <v>0</v>
      </c>
      <c r="M5" s="292">
        <f t="shared" si="0"/>
        <v>0</v>
      </c>
      <c r="N5" s="292">
        <f t="shared" si="0"/>
        <v>0</v>
      </c>
      <c r="O5" s="292">
        <f t="shared" si="0"/>
        <v>0</v>
      </c>
      <c r="P5" s="292">
        <f t="shared" si="0"/>
        <v>0</v>
      </c>
      <c r="Q5" s="293">
        <f t="shared" si="0"/>
        <v>0</v>
      </c>
    </row>
    <row r="6" spans="1:17" ht="12">
      <c r="A6" s="288" t="s">
        <v>38</v>
      </c>
      <c r="B6" s="289"/>
      <c r="C6" s="289"/>
      <c r="D6" s="290"/>
      <c r="E6" s="294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95"/>
    </row>
    <row r="7" spans="1:17" ht="12">
      <c r="A7" s="296"/>
      <c r="B7" s="289" t="s">
        <v>39</v>
      </c>
      <c r="C7" s="289"/>
      <c r="D7" s="290"/>
      <c r="E7" s="297">
        <f>SUM(F7:Q7)</f>
        <v>0</v>
      </c>
      <c r="F7" s="292">
        <f>Ventes!F16</f>
        <v>0</v>
      </c>
      <c r="G7" s="292">
        <f>Ventes!G16</f>
        <v>0</v>
      </c>
      <c r="H7" s="292">
        <f>Ventes!H16</f>
        <v>0</v>
      </c>
      <c r="I7" s="292">
        <f>Ventes!I16</f>
        <v>0</v>
      </c>
      <c r="J7" s="292">
        <f>Ventes!J16</f>
        <v>0</v>
      </c>
      <c r="K7" s="292">
        <f>Ventes!K16</f>
        <v>0</v>
      </c>
      <c r="L7" s="292">
        <f>Ventes!L16</f>
        <v>0</v>
      </c>
      <c r="M7" s="292">
        <f>Ventes!M16</f>
        <v>0</v>
      </c>
      <c r="N7" s="292">
        <f>Ventes!N16</f>
        <v>0</v>
      </c>
      <c r="O7" s="292">
        <f>Ventes!O16</f>
        <v>0</v>
      </c>
      <c r="P7" s="292">
        <f>Ventes!P16</f>
        <v>0</v>
      </c>
      <c r="Q7" s="293">
        <f>Ventes!Q16</f>
        <v>0</v>
      </c>
    </row>
    <row r="8" spans="1:17" ht="12">
      <c r="A8" s="296"/>
      <c r="B8" s="289" t="s">
        <v>40</v>
      </c>
      <c r="C8" s="289"/>
      <c r="D8" s="290"/>
      <c r="E8" s="297">
        <f>SUM(F8:Q8)</f>
        <v>0</v>
      </c>
      <c r="F8" s="218">
        <v>0</v>
      </c>
      <c r="G8" s="218">
        <v>0</v>
      </c>
      <c r="H8" s="218">
        <v>0</v>
      </c>
      <c r="I8" s="218">
        <v>0</v>
      </c>
      <c r="J8" s="218">
        <v>0</v>
      </c>
      <c r="K8" s="218">
        <v>0</v>
      </c>
      <c r="L8" s="218">
        <v>0</v>
      </c>
      <c r="M8" s="218">
        <v>0</v>
      </c>
      <c r="N8" s="218">
        <v>0</v>
      </c>
      <c r="O8" s="218">
        <v>0</v>
      </c>
      <c r="P8" s="218">
        <v>0</v>
      </c>
      <c r="Q8" s="219">
        <v>0</v>
      </c>
    </row>
    <row r="9" spans="1:17" ht="12">
      <c r="A9" s="296"/>
      <c r="B9" s="289" t="s">
        <v>41</v>
      </c>
      <c r="C9" s="289"/>
      <c r="D9" s="290"/>
      <c r="E9" s="297">
        <f>SUM(F9:Q9)</f>
        <v>0</v>
      </c>
      <c r="F9" s="292">
        <f>Questions!F6*Questions!B26</f>
        <v>0</v>
      </c>
      <c r="G9" s="292">
        <f>Questions!F6*Questions!D26</f>
        <v>0</v>
      </c>
      <c r="H9" s="292">
        <f>Questions!F6*Questions!F26</f>
        <v>0</v>
      </c>
      <c r="I9" s="292">
        <f>Questions!F6*Questions!H26</f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9">
        <v>0</v>
      </c>
    </row>
    <row r="10" spans="1:17" ht="12">
      <c r="A10" s="288" t="s">
        <v>42</v>
      </c>
      <c r="B10" s="289"/>
      <c r="C10" s="289"/>
      <c r="D10" s="290"/>
      <c r="E10" s="297">
        <f>SUM(F10:Q10)</f>
        <v>0</v>
      </c>
      <c r="F10" s="292">
        <f>SUM(F7:F9)</f>
        <v>0</v>
      </c>
      <c r="G10" s="292">
        <f aca="true" t="shared" si="1" ref="G10:Q10">SUM(G7:G9)</f>
        <v>0</v>
      </c>
      <c r="H10" s="292">
        <f t="shared" si="1"/>
        <v>0</v>
      </c>
      <c r="I10" s="292">
        <f t="shared" si="1"/>
        <v>0</v>
      </c>
      <c r="J10" s="292">
        <f t="shared" si="1"/>
        <v>0</v>
      </c>
      <c r="K10" s="292">
        <f t="shared" si="1"/>
        <v>0</v>
      </c>
      <c r="L10" s="292">
        <f t="shared" si="1"/>
        <v>0</v>
      </c>
      <c r="M10" s="292">
        <f t="shared" si="1"/>
        <v>0</v>
      </c>
      <c r="N10" s="292">
        <f t="shared" si="1"/>
        <v>0</v>
      </c>
      <c r="O10" s="292">
        <f t="shared" si="1"/>
        <v>0</v>
      </c>
      <c r="P10" s="292">
        <f t="shared" si="1"/>
        <v>0</v>
      </c>
      <c r="Q10" s="293">
        <f t="shared" si="1"/>
        <v>0</v>
      </c>
    </row>
    <row r="11" spans="1:17" ht="12">
      <c r="A11" s="296"/>
      <c r="B11" s="289"/>
      <c r="C11" s="289"/>
      <c r="D11" s="290"/>
      <c r="E11" s="291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9"/>
    </row>
    <row r="12" spans="1:17" ht="12">
      <c r="A12" s="288" t="s">
        <v>43</v>
      </c>
      <c r="B12" s="289"/>
      <c r="C12" s="289"/>
      <c r="D12" s="290"/>
      <c r="E12" s="291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9"/>
    </row>
    <row r="13" spans="1:17" ht="12">
      <c r="A13" s="296"/>
      <c r="B13" s="289" t="s">
        <v>44</v>
      </c>
      <c r="C13" s="289"/>
      <c r="D13" s="300"/>
      <c r="E13" s="297">
        <f aca="true" t="shared" si="2" ref="E13:E18">SUM(F13:Q13)</f>
        <v>0</v>
      </c>
      <c r="F13" s="292">
        <f>Production!D81</f>
        <v>0</v>
      </c>
      <c r="G13" s="292">
        <f>Production!E81</f>
        <v>0</v>
      </c>
      <c r="H13" s="292">
        <f>Production!F81</f>
        <v>0</v>
      </c>
      <c r="I13" s="292">
        <f>Production!G81</f>
        <v>0</v>
      </c>
      <c r="J13" s="292">
        <f>Production!H81</f>
        <v>0</v>
      </c>
      <c r="K13" s="292">
        <f>Production!I81</f>
        <v>0</v>
      </c>
      <c r="L13" s="292">
        <f>Production!J81</f>
        <v>0</v>
      </c>
      <c r="M13" s="292">
        <f>Production!K81</f>
        <v>0</v>
      </c>
      <c r="N13" s="292">
        <f>Production!L81</f>
        <v>0</v>
      </c>
      <c r="O13" s="292">
        <f>Production!M81</f>
        <v>0</v>
      </c>
      <c r="P13" s="292">
        <f>Production!N81</f>
        <v>0</v>
      </c>
      <c r="Q13" s="293">
        <f>Production!O81</f>
        <v>0</v>
      </c>
    </row>
    <row r="14" spans="1:17" ht="12">
      <c r="A14" s="296"/>
      <c r="B14" s="289" t="s">
        <v>45</v>
      </c>
      <c r="C14" s="289"/>
      <c r="D14" s="51">
        <v>0</v>
      </c>
      <c r="E14" s="297">
        <f t="shared" si="2"/>
        <v>0</v>
      </c>
      <c r="F14" s="292">
        <f>Ventes!F15*$D$14</f>
        <v>0</v>
      </c>
      <c r="G14" s="292">
        <f>Ventes!G15*$D$14</f>
        <v>0</v>
      </c>
      <c r="H14" s="292">
        <f>Ventes!H15*$D$14</f>
        <v>0</v>
      </c>
      <c r="I14" s="292">
        <f>Ventes!I15*$D$14</f>
        <v>0</v>
      </c>
      <c r="J14" s="292">
        <f>Ventes!J15*$D$14</f>
        <v>0</v>
      </c>
      <c r="K14" s="292">
        <f>Ventes!K15*$D$14</f>
        <v>0</v>
      </c>
      <c r="L14" s="292">
        <f>Ventes!L15*$D$14</f>
        <v>0</v>
      </c>
      <c r="M14" s="292">
        <f>Ventes!M15*$D$14</f>
        <v>0</v>
      </c>
      <c r="N14" s="292">
        <f>Ventes!N15*$D$14</f>
        <v>0</v>
      </c>
      <c r="O14" s="292">
        <f>Ventes!O15*$D$14</f>
        <v>0</v>
      </c>
      <c r="P14" s="292">
        <f>Ventes!P15*$D$14</f>
        <v>0</v>
      </c>
      <c r="Q14" s="293">
        <f>Ventes!Q15*$D$14</f>
        <v>0</v>
      </c>
    </row>
    <row r="15" spans="1:17" ht="12">
      <c r="A15" s="296"/>
      <c r="B15" s="289" t="s">
        <v>46</v>
      </c>
      <c r="C15" s="289"/>
      <c r="D15" s="51">
        <v>0</v>
      </c>
      <c r="E15" s="297">
        <f t="shared" si="2"/>
        <v>0</v>
      </c>
      <c r="F15" s="292">
        <f>F14*$D$15</f>
        <v>0</v>
      </c>
      <c r="G15" s="292">
        <f aca="true" t="shared" si="3" ref="G15:Q15">G14*$D$15</f>
        <v>0</v>
      </c>
      <c r="H15" s="292">
        <f t="shared" si="3"/>
        <v>0</v>
      </c>
      <c r="I15" s="292">
        <f t="shared" si="3"/>
        <v>0</v>
      </c>
      <c r="J15" s="292">
        <f t="shared" si="3"/>
        <v>0</v>
      </c>
      <c r="K15" s="292">
        <f t="shared" si="3"/>
        <v>0</v>
      </c>
      <c r="L15" s="292">
        <f t="shared" si="3"/>
        <v>0</v>
      </c>
      <c r="M15" s="292">
        <f t="shared" si="3"/>
        <v>0</v>
      </c>
      <c r="N15" s="292">
        <f t="shared" si="3"/>
        <v>0</v>
      </c>
      <c r="O15" s="292">
        <f t="shared" si="3"/>
        <v>0</v>
      </c>
      <c r="P15" s="292">
        <f t="shared" si="3"/>
        <v>0</v>
      </c>
      <c r="Q15" s="293">
        <f t="shared" si="3"/>
        <v>0</v>
      </c>
    </row>
    <row r="16" spans="1:17" ht="12">
      <c r="A16" s="296"/>
      <c r="B16" s="289" t="s">
        <v>47</v>
      </c>
      <c r="C16" s="289"/>
      <c r="D16" s="51">
        <v>0</v>
      </c>
      <c r="E16" s="297">
        <f t="shared" si="2"/>
        <v>0</v>
      </c>
      <c r="F16" s="292">
        <f>Ventes!F15*$D$16</f>
        <v>0</v>
      </c>
      <c r="G16" s="292">
        <f>Ventes!G15*$D$16</f>
        <v>0</v>
      </c>
      <c r="H16" s="292">
        <f>Ventes!H15*$D$16</f>
        <v>0</v>
      </c>
      <c r="I16" s="292">
        <f>Ventes!I15*$D$16</f>
        <v>0</v>
      </c>
      <c r="J16" s="292">
        <f>Ventes!J15*$D$16</f>
        <v>0</v>
      </c>
      <c r="K16" s="292">
        <f>Ventes!K15*$D$16</f>
        <v>0</v>
      </c>
      <c r="L16" s="292">
        <f>Ventes!L15*$D$16</f>
        <v>0</v>
      </c>
      <c r="M16" s="292">
        <f>Ventes!M15*$D$16</f>
        <v>0</v>
      </c>
      <c r="N16" s="292">
        <f>Ventes!N15*$D$16</f>
        <v>0</v>
      </c>
      <c r="O16" s="292">
        <f>Ventes!O15*$D$16</f>
        <v>0</v>
      </c>
      <c r="P16" s="292">
        <f>Ventes!P15*$D$16</f>
        <v>0</v>
      </c>
      <c r="Q16" s="293">
        <f>Ventes!Q15*$D$16</f>
        <v>0</v>
      </c>
    </row>
    <row r="17" spans="1:17" ht="12">
      <c r="A17" s="296"/>
      <c r="B17" s="289" t="s">
        <v>48</v>
      </c>
      <c r="C17" s="289"/>
      <c r="D17" s="51">
        <v>0</v>
      </c>
      <c r="E17" s="297">
        <f t="shared" si="2"/>
        <v>0</v>
      </c>
      <c r="F17" s="292">
        <f>Ventes!F15*$D$17</f>
        <v>0</v>
      </c>
      <c r="G17" s="292">
        <f>Ventes!G15*$D$17</f>
        <v>0</v>
      </c>
      <c r="H17" s="292">
        <f>Ventes!H15*$D$17</f>
        <v>0</v>
      </c>
      <c r="I17" s="292">
        <f>Ventes!I15*$D$17</f>
        <v>0</v>
      </c>
      <c r="J17" s="292">
        <f>Ventes!J15*$D$17</f>
        <v>0</v>
      </c>
      <c r="K17" s="292">
        <f>Ventes!K15*$D$17</f>
        <v>0</v>
      </c>
      <c r="L17" s="292">
        <f>Ventes!L15*$D$17</f>
        <v>0</v>
      </c>
      <c r="M17" s="292">
        <f>Ventes!M15*$D$17</f>
        <v>0</v>
      </c>
      <c r="N17" s="292">
        <f>Ventes!N15*$D$17</f>
        <v>0</v>
      </c>
      <c r="O17" s="292">
        <f>Ventes!O15*$D$17</f>
        <v>0</v>
      </c>
      <c r="P17" s="292">
        <f>Ventes!P15*$D$17</f>
        <v>0</v>
      </c>
      <c r="Q17" s="293">
        <f>Ventes!Q15*$D$17</f>
        <v>0</v>
      </c>
    </row>
    <row r="18" spans="1:17" ht="12">
      <c r="A18" s="296"/>
      <c r="B18" s="289" t="s">
        <v>49</v>
      </c>
      <c r="C18" s="289"/>
      <c r="D18" s="51">
        <v>0</v>
      </c>
      <c r="E18" s="297">
        <f t="shared" si="2"/>
        <v>0</v>
      </c>
      <c r="F18" s="292">
        <f>Ventes!F15*$D$18</f>
        <v>0</v>
      </c>
      <c r="G18" s="292">
        <f>Ventes!G15*$D$18</f>
        <v>0</v>
      </c>
      <c r="H18" s="292">
        <f>Ventes!H15*$D$18</f>
        <v>0</v>
      </c>
      <c r="I18" s="292">
        <f>Ventes!I15*$D$18</f>
        <v>0</v>
      </c>
      <c r="J18" s="292">
        <f>Ventes!J15*$D$18</f>
        <v>0</v>
      </c>
      <c r="K18" s="292">
        <f>Ventes!K15*$D$18</f>
        <v>0</v>
      </c>
      <c r="L18" s="292">
        <f>Ventes!L15*$D$18</f>
        <v>0</v>
      </c>
      <c r="M18" s="292">
        <f>Ventes!M15*$D$18</f>
        <v>0</v>
      </c>
      <c r="N18" s="292">
        <f>Ventes!N15*$D$18</f>
        <v>0</v>
      </c>
      <c r="O18" s="292">
        <f>Ventes!O15*$D$18</f>
        <v>0</v>
      </c>
      <c r="P18" s="292">
        <f>Ventes!P15*$D$18</f>
        <v>0</v>
      </c>
      <c r="Q18" s="293">
        <f>Ventes!Q15*$D$18</f>
        <v>0</v>
      </c>
    </row>
    <row r="19" spans="1:17" ht="12">
      <c r="A19" s="296"/>
      <c r="B19" s="289" t="s">
        <v>50</v>
      </c>
      <c r="C19" s="289"/>
      <c r="D19" s="300"/>
      <c r="E19" s="297">
        <f aca="true" t="shared" si="4" ref="E19:E27">SUM(F19:Q19)</f>
        <v>0</v>
      </c>
      <c r="F19" s="52">
        <v>0</v>
      </c>
      <c r="G19" s="52">
        <f>F19</f>
        <v>0</v>
      </c>
      <c r="H19" s="52">
        <f aca="true" t="shared" si="5" ref="H19:Q19">$G$19</f>
        <v>0</v>
      </c>
      <c r="I19" s="52">
        <f t="shared" si="5"/>
        <v>0</v>
      </c>
      <c r="J19" s="52">
        <f t="shared" si="5"/>
        <v>0</v>
      </c>
      <c r="K19" s="52">
        <f t="shared" si="5"/>
        <v>0</v>
      </c>
      <c r="L19" s="52">
        <f t="shared" si="5"/>
        <v>0</v>
      </c>
      <c r="M19" s="52">
        <f t="shared" si="5"/>
        <v>0</v>
      </c>
      <c r="N19" s="52">
        <f t="shared" si="5"/>
        <v>0</v>
      </c>
      <c r="O19" s="52">
        <f t="shared" si="5"/>
        <v>0</v>
      </c>
      <c r="P19" s="52">
        <f t="shared" si="5"/>
        <v>0</v>
      </c>
      <c r="Q19" s="53">
        <f t="shared" si="5"/>
        <v>0</v>
      </c>
    </row>
    <row r="20" spans="1:17" ht="12">
      <c r="A20" s="296"/>
      <c r="B20" s="289" t="s">
        <v>46</v>
      </c>
      <c r="C20" s="289"/>
      <c r="D20" s="51">
        <v>0</v>
      </c>
      <c r="E20" s="297">
        <f t="shared" si="4"/>
        <v>0</v>
      </c>
      <c r="F20" s="292">
        <f>F19*$D$20</f>
        <v>0</v>
      </c>
      <c r="G20" s="292">
        <f aca="true" t="shared" si="6" ref="G20:Q20">G19*$D$20</f>
        <v>0</v>
      </c>
      <c r="H20" s="292">
        <f t="shared" si="6"/>
        <v>0</v>
      </c>
      <c r="I20" s="292">
        <f t="shared" si="6"/>
        <v>0</v>
      </c>
      <c r="J20" s="292">
        <f t="shared" si="6"/>
        <v>0</v>
      </c>
      <c r="K20" s="292">
        <f t="shared" si="6"/>
        <v>0</v>
      </c>
      <c r="L20" s="292">
        <f t="shared" si="6"/>
        <v>0</v>
      </c>
      <c r="M20" s="292">
        <f t="shared" si="6"/>
        <v>0</v>
      </c>
      <c r="N20" s="292">
        <f t="shared" si="6"/>
        <v>0</v>
      </c>
      <c r="O20" s="292">
        <f t="shared" si="6"/>
        <v>0</v>
      </c>
      <c r="P20" s="292">
        <f t="shared" si="6"/>
        <v>0</v>
      </c>
      <c r="Q20" s="293">
        <f t="shared" si="6"/>
        <v>0</v>
      </c>
    </row>
    <row r="21" spans="1:17" ht="12">
      <c r="A21" s="296"/>
      <c r="B21" s="289" t="s">
        <v>51</v>
      </c>
      <c r="C21" s="289"/>
      <c r="D21" s="300"/>
      <c r="E21" s="297">
        <f t="shared" si="4"/>
        <v>0</v>
      </c>
      <c r="F21" s="52">
        <v>0</v>
      </c>
      <c r="G21" s="52">
        <f>$F$21</f>
        <v>0</v>
      </c>
      <c r="H21" s="52">
        <f aca="true" t="shared" si="7" ref="H21:Q21">$G$21</f>
        <v>0</v>
      </c>
      <c r="I21" s="52">
        <f t="shared" si="7"/>
        <v>0</v>
      </c>
      <c r="J21" s="52">
        <f t="shared" si="7"/>
        <v>0</v>
      </c>
      <c r="K21" s="52">
        <f t="shared" si="7"/>
        <v>0</v>
      </c>
      <c r="L21" s="52">
        <f t="shared" si="7"/>
        <v>0</v>
      </c>
      <c r="M21" s="52">
        <f t="shared" si="7"/>
        <v>0</v>
      </c>
      <c r="N21" s="52">
        <f t="shared" si="7"/>
        <v>0</v>
      </c>
      <c r="O21" s="52">
        <f t="shared" si="7"/>
        <v>0</v>
      </c>
      <c r="P21" s="52">
        <f t="shared" si="7"/>
        <v>0</v>
      </c>
      <c r="Q21" s="53">
        <f t="shared" si="7"/>
        <v>0</v>
      </c>
    </row>
    <row r="22" spans="1:17" ht="12">
      <c r="A22" s="296"/>
      <c r="B22" s="289" t="s">
        <v>52</v>
      </c>
      <c r="C22" s="289"/>
      <c r="D22" s="300"/>
      <c r="E22" s="297">
        <f t="shared" si="4"/>
        <v>0</v>
      </c>
      <c r="F22" s="52">
        <v>0</v>
      </c>
      <c r="G22" s="52">
        <f>$F$22</f>
        <v>0</v>
      </c>
      <c r="H22" s="52">
        <f aca="true" t="shared" si="8" ref="H22:Q22">$G$22</f>
        <v>0</v>
      </c>
      <c r="I22" s="52">
        <f t="shared" si="8"/>
        <v>0</v>
      </c>
      <c r="J22" s="52">
        <f t="shared" si="8"/>
        <v>0</v>
      </c>
      <c r="K22" s="52">
        <f t="shared" si="8"/>
        <v>0</v>
      </c>
      <c r="L22" s="52">
        <f t="shared" si="8"/>
        <v>0</v>
      </c>
      <c r="M22" s="52">
        <f t="shared" si="8"/>
        <v>0</v>
      </c>
      <c r="N22" s="52">
        <f t="shared" si="8"/>
        <v>0</v>
      </c>
      <c r="O22" s="52">
        <f t="shared" si="8"/>
        <v>0</v>
      </c>
      <c r="P22" s="52">
        <f t="shared" si="8"/>
        <v>0</v>
      </c>
      <c r="Q22" s="53">
        <f t="shared" si="8"/>
        <v>0</v>
      </c>
    </row>
    <row r="23" spans="1:17" ht="12">
      <c r="A23" s="296"/>
      <c r="B23" s="289" t="s">
        <v>53</v>
      </c>
      <c r="C23" s="289"/>
      <c r="D23" s="300"/>
      <c r="E23" s="297">
        <f t="shared" si="4"/>
        <v>0</v>
      </c>
      <c r="F23" s="52">
        <v>0</v>
      </c>
      <c r="G23" s="52">
        <f>$F$23</f>
        <v>0</v>
      </c>
      <c r="H23" s="52">
        <f aca="true" t="shared" si="9" ref="H23:Q23">$G$23</f>
        <v>0</v>
      </c>
      <c r="I23" s="52">
        <f t="shared" si="9"/>
        <v>0</v>
      </c>
      <c r="J23" s="52">
        <f t="shared" si="9"/>
        <v>0</v>
      </c>
      <c r="K23" s="52">
        <f t="shared" si="9"/>
        <v>0</v>
      </c>
      <c r="L23" s="52">
        <f t="shared" si="9"/>
        <v>0</v>
      </c>
      <c r="M23" s="52">
        <f t="shared" si="9"/>
        <v>0</v>
      </c>
      <c r="N23" s="52">
        <f t="shared" si="9"/>
        <v>0</v>
      </c>
      <c r="O23" s="52">
        <f t="shared" si="9"/>
        <v>0</v>
      </c>
      <c r="P23" s="52">
        <f t="shared" si="9"/>
        <v>0</v>
      </c>
      <c r="Q23" s="53">
        <f t="shared" si="9"/>
        <v>0</v>
      </c>
    </row>
    <row r="24" spans="1:17" ht="12">
      <c r="A24" s="296"/>
      <c r="B24" s="289" t="s">
        <v>54</v>
      </c>
      <c r="C24" s="289"/>
      <c r="D24" s="300"/>
      <c r="E24" s="297">
        <f t="shared" si="4"/>
        <v>0</v>
      </c>
      <c r="F24" s="52">
        <v>0</v>
      </c>
      <c r="G24" s="52">
        <v>0</v>
      </c>
      <c r="H24" s="52">
        <f aca="true" t="shared" si="10" ref="H24:Q24">$G$24</f>
        <v>0</v>
      </c>
      <c r="I24" s="52">
        <f t="shared" si="10"/>
        <v>0</v>
      </c>
      <c r="J24" s="52">
        <f t="shared" si="10"/>
        <v>0</v>
      </c>
      <c r="K24" s="52">
        <f t="shared" si="10"/>
        <v>0</v>
      </c>
      <c r="L24" s="52">
        <f t="shared" si="10"/>
        <v>0</v>
      </c>
      <c r="M24" s="52">
        <f t="shared" si="10"/>
        <v>0</v>
      </c>
      <c r="N24" s="52">
        <f t="shared" si="10"/>
        <v>0</v>
      </c>
      <c r="O24" s="52">
        <f t="shared" si="10"/>
        <v>0</v>
      </c>
      <c r="P24" s="52">
        <f t="shared" si="10"/>
        <v>0</v>
      </c>
      <c r="Q24" s="53">
        <f t="shared" si="10"/>
        <v>0</v>
      </c>
    </row>
    <row r="25" spans="1:17" ht="12">
      <c r="A25" s="296"/>
      <c r="B25" s="289" t="s">
        <v>55</v>
      </c>
      <c r="C25" s="289"/>
      <c r="D25" s="300"/>
      <c r="E25" s="297">
        <f t="shared" si="4"/>
        <v>0</v>
      </c>
      <c r="F25" s="52">
        <v>0</v>
      </c>
      <c r="G25" s="52">
        <f>$F$25</f>
        <v>0</v>
      </c>
      <c r="H25" s="52">
        <f aca="true" t="shared" si="11" ref="H25:Q25">$G$25</f>
        <v>0</v>
      </c>
      <c r="I25" s="52">
        <f t="shared" si="11"/>
        <v>0</v>
      </c>
      <c r="J25" s="52">
        <f t="shared" si="11"/>
        <v>0</v>
      </c>
      <c r="K25" s="52">
        <f t="shared" si="11"/>
        <v>0</v>
      </c>
      <c r="L25" s="52">
        <f t="shared" si="11"/>
        <v>0</v>
      </c>
      <c r="M25" s="52">
        <f t="shared" si="11"/>
        <v>0</v>
      </c>
      <c r="N25" s="52">
        <f t="shared" si="11"/>
        <v>0</v>
      </c>
      <c r="O25" s="52">
        <f t="shared" si="11"/>
        <v>0</v>
      </c>
      <c r="P25" s="52">
        <f t="shared" si="11"/>
        <v>0</v>
      </c>
      <c r="Q25" s="53">
        <f t="shared" si="11"/>
        <v>0</v>
      </c>
    </row>
    <row r="26" spans="1:17" ht="12">
      <c r="A26" s="296"/>
      <c r="B26" s="289" t="s">
        <v>56</v>
      </c>
      <c r="C26" s="289"/>
      <c r="D26" s="300"/>
      <c r="E26" s="297">
        <f t="shared" si="4"/>
        <v>0</v>
      </c>
      <c r="F26" s="52">
        <v>0</v>
      </c>
      <c r="G26" s="52">
        <f>$F$26</f>
        <v>0</v>
      </c>
      <c r="H26" s="52">
        <f aca="true" t="shared" si="12" ref="H26:Q26">$G$26</f>
        <v>0</v>
      </c>
      <c r="I26" s="52">
        <f t="shared" si="12"/>
        <v>0</v>
      </c>
      <c r="J26" s="52">
        <f t="shared" si="12"/>
        <v>0</v>
      </c>
      <c r="K26" s="52">
        <f t="shared" si="12"/>
        <v>0</v>
      </c>
      <c r="L26" s="52">
        <f t="shared" si="12"/>
        <v>0</v>
      </c>
      <c r="M26" s="52">
        <f t="shared" si="12"/>
        <v>0</v>
      </c>
      <c r="N26" s="52">
        <f t="shared" si="12"/>
        <v>0</v>
      </c>
      <c r="O26" s="52">
        <f t="shared" si="12"/>
        <v>0</v>
      </c>
      <c r="P26" s="52">
        <f t="shared" si="12"/>
        <v>0</v>
      </c>
      <c r="Q26" s="53">
        <f t="shared" si="12"/>
        <v>0</v>
      </c>
    </row>
    <row r="27" spans="1:17" ht="12">
      <c r="A27" s="296"/>
      <c r="B27" s="289" t="s">
        <v>57</v>
      </c>
      <c r="C27" s="289"/>
      <c r="D27" s="300"/>
      <c r="E27" s="297">
        <f t="shared" si="4"/>
        <v>0</v>
      </c>
      <c r="F27" s="52">
        <v>0</v>
      </c>
      <c r="G27" s="52">
        <f>$F$27</f>
        <v>0</v>
      </c>
      <c r="H27" s="52">
        <f aca="true" t="shared" si="13" ref="H27:Q27">$G$27</f>
        <v>0</v>
      </c>
      <c r="I27" s="52">
        <f t="shared" si="13"/>
        <v>0</v>
      </c>
      <c r="J27" s="52">
        <f t="shared" si="13"/>
        <v>0</v>
      </c>
      <c r="K27" s="52">
        <f t="shared" si="13"/>
        <v>0</v>
      </c>
      <c r="L27" s="52">
        <f t="shared" si="13"/>
        <v>0</v>
      </c>
      <c r="M27" s="52">
        <f t="shared" si="13"/>
        <v>0</v>
      </c>
      <c r="N27" s="52">
        <f t="shared" si="13"/>
        <v>0</v>
      </c>
      <c r="O27" s="52">
        <f t="shared" si="13"/>
        <v>0</v>
      </c>
      <c r="P27" s="52">
        <f t="shared" si="13"/>
        <v>0</v>
      </c>
      <c r="Q27" s="53">
        <f t="shared" si="13"/>
        <v>0</v>
      </c>
    </row>
    <row r="28" spans="1:17" ht="12">
      <c r="A28" s="296"/>
      <c r="B28" s="289" t="s">
        <v>58</v>
      </c>
      <c r="C28" s="289"/>
      <c r="D28" s="51">
        <v>0</v>
      </c>
      <c r="E28" s="297">
        <f>SUM(F28:Q28)</f>
        <v>0</v>
      </c>
      <c r="F28" s="292">
        <f>Ventes!F15*'Budget de caisse'!$D$28</f>
        <v>0</v>
      </c>
      <c r="G28" s="292">
        <f>Ventes!G15*'Budget de caisse'!$D$28</f>
        <v>0</v>
      </c>
      <c r="H28" s="292">
        <f>Ventes!H15*'Budget de caisse'!$D$28</f>
        <v>0</v>
      </c>
      <c r="I28" s="292">
        <f>Ventes!I15*'Budget de caisse'!$D$28</f>
        <v>0</v>
      </c>
      <c r="J28" s="292">
        <f>Ventes!J15*'Budget de caisse'!$D$28</f>
        <v>0</v>
      </c>
      <c r="K28" s="292">
        <f>Ventes!K15*'Budget de caisse'!$D$28</f>
        <v>0</v>
      </c>
      <c r="L28" s="292">
        <f>Ventes!L15*'Budget de caisse'!$D$28</f>
        <v>0</v>
      </c>
      <c r="M28" s="292">
        <f>Ventes!M15*'Budget de caisse'!$D$28</f>
        <v>0</v>
      </c>
      <c r="N28" s="292">
        <f>Ventes!N15*'Budget de caisse'!$D$28</f>
        <v>0</v>
      </c>
      <c r="O28" s="292">
        <f>Ventes!O15*'Budget de caisse'!$D$28</f>
        <v>0</v>
      </c>
      <c r="P28" s="292">
        <f>Ventes!P15*'Budget de caisse'!$D$28</f>
        <v>0</v>
      </c>
      <c r="Q28" s="293">
        <f>Ventes!Q15*'Budget de caisse'!$D$28</f>
        <v>0</v>
      </c>
    </row>
    <row r="29" spans="1:17" ht="12">
      <c r="A29" s="296"/>
      <c r="B29" s="289" t="s">
        <v>59</v>
      </c>
      <c r="C29" s="289"/>
      <c r="D29" s="300"/>
      <c r="E29" s="297">
        <f>SUM(F29:Q29)</f>
        <v>0</v>
      </c>
      <c r="F29" s="52">
        <v>0</v>
      </c>
      <c r="G29" s="52">
        <f>$F$29</f>
        <v>0</v>
      </c>
      <c r="H29" s="52">
        <f aca="true" t="shared" si="14" ref="H29:Q29">$G$29</f>
        <v>0</v>
      </c>
      <c r="I29" s="52">
        <f t="shared" si="14"/>
        <v>0</v>
      </c>
      <c r="J29" s="52">
        <f t="shared" si="14"/>
        <v>0</v>
      </c>
      <c r="K29" s="52">
        <f t="shared" si="14"/>
        <v>0</v>
      </c>
      <c r="L29" s="52">
        <f t="shared" si="14"/>
        <v>0</v>
      </c>
      <c r="M29" s="52">
        <f t="shared" si="14"/>
        <v>0</v>
      </c>
      <c r="N29" s="52">
        <f t="shared" si="14"/>
        <v>0</v>
      </c>
      <c r="O29" s="52">
        <f t="shared" si="14"/>
        <v>0</v>
      </c>
      <c r="P29" s="52">
        <f t="shared" si="14"/>
        <v>0</v>
      </c>
      <c r="Q29" s="53">
        <f t="shared" si="14"/>
        <v>0</v>
      </c>
    </row>
    <row r="30" spans="1:17" ht="12">
      <c r="A30" s="296"/>
      <c r="B30" s="289" t="s">
        <v>60</v>
      </c>
      <c r="C30" s="289"/>
      <c r="D30" s="300"/>
      <c r="E30" s="297">
        <f>SUM(F30:Q30)</f>
        <v>0</v>
      </c>
      <c r="F30" s="52">
        <v>0</v>
      </c>
      <c r="G30" s="52">
        <f>$F$30</f>
        <v>0</v>
      </c>
      <c r="H30" s="52">
        <f aca="true" t="shared" si="15" ref="H30:Q30">$G$30</f>
        <v>0</v>
      </c>
      <c r="I30" s="52">
        <f t="shared" si="15"/>
        <v>0</v>
      </c>
      <c r="J30" s="52">
        <f t="shared" si="15"/>
        <v>0</v>
      </c>
      <c r="K30" s="52">
        <f t="shared" si="15"/>
        <v>0</v>
      </c>
      <c r="L30" s="52">
        <f t="shared" si="15"/>
        <v>0</v>
      </c>
      <c r="M30" s="52">
        <f t="shared" si="15"/>
        <v>0</v>
      </c>
      <c r="N30" s="52">
        <f t="shared" si="15"/>
        <v>0</v>
      </c>
      <c r="O30" s="52">
        <f t="shared" si="15"/>
        <v>0</v>
      </c>
      <c r="P30" s="52">
        <f t="shared" si="15"/>
        <v>0</v>
      </c>
      <c r="Q30" s="53">
        <f t="shared" si="15"/>
        <v>0</v>
      </c>
    </row>
    <row r="31" spans="1:17" ht="12">
      <c r="A31" s="296"/>
      <c r="B31" s="289" t="s">
        <v>61</v>
      </c>
      <c r="C31" s="289"/>
      <c r="D31" s="300"/>
      <c r="E31" s="297">
        <f aca="true" t="shared" si="16" ref="E31:E43">SUM(F31:Q31)</f>
        <v>0</v>
      </c>
      <c r="F31" s="52">
        <v>0</v>
      </c>
      <c r="G31" s="52">
        <f>$F$31</f>
        <v>0</v>
      </c>
      <c r="H31" s="52">
        <f aca="true" t="shared" si="17" ref="H31:Q31">$G$31</f>
        <v>0</v>
      </c>
      <c r="I31" s="52">
        <f t="shared" si="17"/>
        <v>0</v>
      </c>
      <c r="J31" s="52">
        <f t="shared" si="17"/>
        <v>0</v>
      </c>
      <c r="K31" s="52">
        <f t="shared" si="17"/>
        <v>0</v>
      </c>
      <c r="L31" s="52">
        <f t="shared" si="17"/>
        <v>0</v>
      </c>
      <c r="M31" s="52">
        <f t="shared" si="17"/>
        <v>0</v>
      </c>
      <c r="N31" s="52">
        <f t="shared" si="17"/>
        <v>0</v>
      </c>
      <c r="O31" s="52">
        <f t="shared" si="17"/>
        <v>0</v>
      </c>
      <c r="P31" s="52">
        <f t="shared" si="17"/>
        <v>0</v>
      </c>
      <c r="Q31" s="53">
        <f t="shared" si="17"/>
        <v>0</v>
      </c>
    </row>
    <row r="32" spans="1:17" ht="12">
      <c r="A32" s="296"/>
      <c r="B32" s="289" t="s">
        <v>62</v>
      </c>
      <c r="C32" s="289"/>
      <c r="D32" s="300"/>
      <c r="E32" s="297">
        <f t="shared" si="16"/>
        <v>0</v>
      </c>
      <c r="F32" s="52">
        <v>0</v>
      </c>
      <c r="G32" s="52">
        <f>$F$32</f>
        <v>0</v>
      </c>
      <c r="H32" s="52">
        <f aca="true" t="shared" si="18" ref="H32:Q32">$G$32</f>
        <v>0</v>
      </c>
      <c r="I32" s="52">
        <f t="shared" si="18"/>
        <v>0</v>
      </c>
      <c r="J32" s="52">
        <f t="shared" si="18"/>
        <v>0</v>
      </c>
      <c r="K32" s="52">
        <f t="shared" si="18"/>
        <v>0</v>
      </c>
      <c r="L32" s="52">
        <f t="shared" si="18"/>
        <v>0</v>
      </c>
      <c r="M32" s="52">
        <f t="shared" si="18"/>
        <v>0</v>
      </c>
      <c r="N32" s="52">
        <f t="shared" si="18"/>
        <v>0</v>
      </c>
      <c r="O32" s="52">
        <f t="shared" si="18"/>
        <v>0</v>
      </c>
      <c r="P32" s="52">
        <f t="shared" si="18"/>
        <v>0</v>
      </c>
      <c r="Q32" s="53">
        <f t="shared" si="18"/>
        <v>0</v>
      </c>
    </row>
    <row r="33" spans="1:17" ht="12">
      <c r="A33" s="296"/>
      <c r="B33" s="289" t="s">
        <v>63</v>
      </c>
      <c r="C33" s="289"/>
      <c r="D33" s="300"/>
      <c r="E33" s="297">
        <f t="shared" si="16"/>
        <v>0</v>
      </c>
      <c r="F33" s="52">
        <v>0</v>
      </c>
      <c r="G33" s="52">
        <f>$F$33</f>
        <v>0</v>
      </c>
      <c r="H33" s="52">
        <f aca="true" t="shared" si="19" ref="H33:Q33">$G$33</f>
        <v>0</v>
      </c>
      <c r="I33" s="52">
        <f t="shared" si="19"/>
        <v>0</v>
      </c>
      <c r="J33" s="52">
        <f t="shared" si="19"/>
        <v>0</v>
      </c>
      <c r="K33" s="52">
        <f t="shared" si="19"/>
        <v>0</v>
      </c>
      <c r="L33" s="52">
        <f t="shared" si="19"/>
        <v>0</v>
      </c>
      <c r="M33" s="52">
        <f t="shared" si="19"/>
        <v>0</v>
      </c>
      <c r="N33" s="52">
        <f t="shared" si="19"/>
        <v>0</v>
      </c>
      <c r="O33" s="52">
        <f t="shared" si="19"/>
        <v>0</v>
      </c>
      <c r="P33" s="52">
        <f t="shared" si="19"/>
        <v>0</v>
      </c>
      <c r="Q33" s="53">
        <f t="shared" si="19"/>
        <v>0</v>
      </c>
    </row>
    <row r="34" spans="1:17" ht="12">
      <c r="A34" s="296"/>
      <c r="B34" s="289" t="s">
        <v>64</v>
      </c>
      <c r="C34" s="289"/>
      <c r="D34" s="300"/>
      <c r="E34" s="297">
        <f t="shared" si="16"/>
        <v>0</v>
      </c>
      <c r="F34" s="52">
        <v>0</v>
      </c>
      <c r="G34" s="52">
        <f>$F$34</f>
        <v>0</v>
      </c>
      <c r="H34" s="52">
        <f aca="true" t="shared" si="20" ref="H34:Q34">$G$34</f>
        <v>0</v>
      </c>
      <c r="I34" s="52">
        <f t="shared" si="20"/>
        <v>0</v>
      </c>
      <c r="J34" s="52">
        <f t="shared" si="20"/>
        <v>0</v>
      </c>
      <c r="K34" s="52">
        <f t="shared" si="20"/>
        <v>0</v>
      </c>
      <c r="L34" s="52">
        <f t="shared" si="20"/>
        <v>0</v>
      </c>
      <c r="M34" s="52">
        <f t="shared" si="20"/>
        <v>0</v>
      </c>
      <c r="N34" s="52">
        <f t="shared" si="20"/>
        <v>0</v>
      </c>
      <c r="O34" s="52">
        <f t="shared" si="20"/>
        <v>0</v>
      </c>
      <c r="P34" s="52">
        <f t="shared" si="20"/>
        <v>0</v>
      </c>
      <c r="Q34" s="53">
        <f t="shared" si="20"/>
        <v>0</v>
      </c>
    </row>
    <row r="35" spans="1:17" ht="12">
      <c r="A35" s="296"/>
      <c r="B35" s="289" t="s">
        <v>65</v>
      </c>
      <c r="C35" s="289"/>
      <c r="D35" s="300"/>
      <c r="E35" s="297">
        <f t="shared" si="16"/>
        <v>0</v>
      </c>
      <c r="F35" s="292">
        <f>F48*Questions!$F$11/12</f>
        <v>0</v>
      </c>
      <c r="G35" s="292">
        <f>G48*Questions!$F$11/12</f>
        <v>0</v>
      </c>
      <c r="H35" s="292">
        <f>H48*Questions!$F$11/12</f>
        <v>0</v>
      </c>
      <c r="I35" s="292">
        <f>I48*Questions!$F$11/12</f>
        <v>0</v>
      </c>
      <c r="J35" s="292">
        <f>J48*Questions!$F$11/12</f>
        <v>0</v>
      </c>
      <c r="K35" s="292">
        <f>K48*Questions!$F$11/12</f>
        <v>0</v>
      </c>
      <c r="L35" s="292">
        <f>L48*Questions!$F$11/12</f>
        <v>0</v>
      </c>
      <c r="M35" s="292">
        <f>M48*Questions!$F$11/12</f>
        <v>0</v>
      </c>
      <c r="N35" s="292">
        <f>N48*Questions!$F$11/12</f>
        <v>0</v>
      </c>
      <c r="O35" s="292">
        <f>O48*Questions!$F$11/12</f>
        <v>0</v>
      </c>
      <c r="P35" s="292">
        <f>P48*Questions!$F$11/12</f>
        <v>0</v>
      </c>
      <c r="Q35" s="293">
        <f>Q48*Questions!$F$11/12</f>
        <v>0</v>
      </c>
    </row>
    <row r="36" spans="1:17" ht="12">
      <c r="A36" s="296"/>
      <c r="B36" s="289" t="s">
        <v>66</v>
      </c>
      <c r="C36" s="289"/>
      <c r="D36" s="300"/>
      <c r="E36" s="297">
        <f t="shared" si="16"/>
        <v>0</v>
      </c>
      <c r="F36" s="52">
        <v>0</v>
      </c>
      <c r="G36" s="52">
        <f>$F$36</f>
        <v>0</v>
      </c>
      <c r="H36" s="52">
        <f aca="true" t="shared" si="21" ref="H36:Q36">$G$36</f>
        <v>0</v>
      </c>
      <c r="I36" s="52">
        <f t="shared" si="21"/>
        <v>0</v>
      </c>
      <c r="J36" s="52">
        <f t="shared" si="21"/>
        <v>0</v>
      </c>
      <c r="K36" s="52">
        <f t="shared" si="21"/>
        <v>0</v>
      </c>
      <c r="L36" s="52">
        <f t="shared" si="21"/>
        <v>0</v>
      </c>
      <c r="M36" s="52">
        <f t="shared" si="21"/>
        <v>0</v>
      </c>
      <c r="N36" s="52">
        <f t="shared" si="21"/>
        <v>0</v>
      </c>
      <c r="O36" s="52">
        <f t="shared" si="21"/>
        <v>0</v>
      </c>
      <c r="P36" s="52">
        <f t="shared" si="21"/>
        <v>0</v>
      </c>
      <c r="Q36" s="53">
        <f t="shared" si="21"/>
        <v>0</v>
      </c>
    </row>
    <row r="37" spans="1:17" ht="12">
      <c r="A37" s="296"/>
      <c r="B37" s="289" t="s">
        <v>114</v>
      </c>
      <c r="C37" s="289"/>
      <c r="D37" s="300"/>
      <c r="E37" s="297">
        <f t="shared" si="16"/>
        <v>0</v>
      </c>
      <c r="F37" s="52">
        <v>0</v>
      </c>
      <c r="G37" s="52">
        <f>$F$37</f>
        <v>0</v>
      </c>
      <c r="H37" s="52">
        <f aca="true" t="shared" si="22" ref="H37:Q37">$G$37</f>
        <v>0</v>
      </c>
      <c r="I37" s="52">
        <f t="shared" si="22"/>
        <v>0</v>
      </c>
      <c r="J37" s="52">
        <f t="shared" si="22"/>
        <v>0</v>
      </c>
      <c r="K37" s="52">
        <f t="shared" si="22"/>
        <v>0</v>
      </c>
      <c r="L37" s="52">
        <f t="shared" si="22"/>
        <v>0</v>
      </c>
      <c r="M37" s="52">
        <f t="shared" si="22"/>
        <v>0</v>
      </c>
      <c r="N37" s="52">
        <f t="shared" si="22"/>
        <v>0</v>
      </c>
      <c r="O37" s="52">
        <f t="shared" si="22"/>
        <v>0</v>
      </c>
      <c r="P37" s="52">
        <f t="shared" si="22"/>
        <v>0</v>
      </c>
      <c r="Q37" s="53">
        <f t="shared" si="22"/>
        <v>0</v>
      </c>
    </row>
    <row r="38" spans="1:29" ht="12.75">
      <c r="A38" s="296"/>
      <c r="B38" s="289" t="s">
        <v>114</v>
      </c>
      <c r="C38" s="289"/>
      <c r="D38" s="300"/>
      <c r="E38" s="297">
        <f t="shared" si="16"/>
        <v>0</v>
      </c>
      <c r="F38" s="52">
        <v>0</v>
      </c>
      <c r="G38" s="52">
        <f>F38</f>
        <v>0</v>
      </c>
      <c r="H38" s="52">
        <f aca="true" t="shared" si="23" ref="H38:P38">G38</f>
        <v>0</v>
      </c>
      <c r="I38" s="52">
        <f t="shared" si="23"/>
        <v>0</v>
      </c>
      <c r="J38" s="52">
        <f t="shared" si="23"/>
        <v>0</v>
      </c>
      <c r="K38" s="52">
        <f t="shared" si="23"/>
        <v>0</v>
      </c>
      <c r="L38" s="52">
        <f t="shared" si="23"/>
        <v>0</v>
      </c>
      <c r="M38" s="52">
        <f t="shared" si="23"/>
        <v>0</v>
      </c>
      <c r="N38" s="52">
        <f t="shared" si="23"/>
        <v>0</v>
      </c>
      <c r="O38" s="52">
        <f t="shared" si="23"/>
        <v>0</v>
      </c>
      <c r="P38" s="52">
        <f t="shared" si="23"/>
        <v>0</v>
      </c>
      <c r="Q38" s="53">
        <f>P38</f>
        <v>0</v>
      </c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</row>
    <row r="39" spans="1:29" ht="12.75">
      <c r="A39" s="302"/>
      <c r="B39" s="289" t="s">
        <v>97</v>
      </c>
      <c r="C39" s="289"/>
      <c r="D39" s="300"/>
      <c r="E39" s="297">
        <f t="shared" si="16"/>
        <v>0</v>
      </c>
      <c r="F39" s="292">
        <f>Questions!F13</f>
        <v>0</v>
      </c>
      <c r="G39" s="292">
        <f>F39</f>
        <v>0</v>
      </c>
      <c r="H39" s="292">
        <f aca="true" t="shared" si="24" ref="H39:P39">G39</f>
        <v>0</v>
      </c>
      <c r="I39" s="292">
        <f t="shared" si="24"/>
        <v>0</v>
      </c>
      <c r="J39" s="292">
        <f t="shared" si="24"/>
        <v>0</v>
      </c>
      <c r="K39" s="292">
        <f t="shared" si="24"/>
        <v>0</v>
      </c>
      <c r="L39" s="292">
        <f t="shared" si="24"/>
        <v>0</v>
      </c>
      <c r="M39" s="292">
        <f t="shared" si="24"/>
        <v>0</v>
      </c>
      <c r="N39" s="292">
        <f t="shared" si="24"/>
        <v>0</v>
      </c>
      <c r="O39" s="292">
        <f t="shared" si="24"/>
        <v>0</v>
      </c>
      <c r="P39" s="292">
        <f t="shared" si="24"/>
        <v>0</v>
      </c>
      <c r="Q39" s="293">
        <f>P39</f>
        <v>0</v>
      </c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</row>
    <row r="40" spans="1:17" ht="12">
      <c r="A40" s="296"/>
      <c r="B40" s="289" t="s">
        <v>1</v>
      </c>
      <c r="C40" s="289"/>
      <c r="D40" s="300"/>
      <c r="E40" s="297">
        <f t="shared" si="16"/>
        <v>0</v>
      </c>
      <c r="F40" s="52">
        <v>0</v>
      </c>
      <c r="G40" s="52">
        <f aca="true" t="shared" si="25" ref="G40:Q40">$F$40</f>
        <v>0</v>
      </c>
      <c r="H40" s="52">
        <f t="shared" si="25"/>
        <v>0</v>
      </c>
      <c r="I40" s="52">
        <f t="shared" si="25"/>
        <v>0</v>
      </c>
      <c r="J40" s="52">
        <f t="shared" si="25"/>
        <v>0</v>
      </c>
      <c r="K40" s="52">
        <f t="shared" si="25"/>
        <v>0</v>
      </c>
      <c r="L40" s="52">
        <f t="shared" si="25"/>
        <v>0</v>
      </c>
      <c r="M40" s="52">
        <f t="shared" si="25"/>
        <v>0</v>
      </c>
      <c r="N40" s="52">
        <f t="shared" si="25"/>
        <v>0</v>
      </c>
      <c r="O40" s="52">
        <f t="shared" si="25"/>
        <v>0</v>
      </c>
      <c r="P40" s="52">
        <f t="shared" si="25"/>
        <v>0</v>
      </c>
      <c r="Q40" s="53">
        <f t="shared" si="25"/>
        <v>0</v>
      </c>
    </row>
    <row r="41" spans="1:17" ht="12">
      <c r="A41" s="296"/>
      <c r="B41" s="289" t="s">
        <v>67</v>
      </c>
      <c r="C41" s="289"/>
      <c r="D41" s="300"/>
      <c r="E41" s="297">
        <f t="shared" si="16"/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3">
        <v>0</v>
      </c>
    </row>
    <row r="42" spans="1:17" ht="12.75" thickBot="1">
      <c r="A42" s="296"/>
      <c r="B42" s="289" t="s">
        <v>68</v>
      </c>
      <c r="C42" s="289"/>
      <c r="D42" s="303"/>
      <c r="E42" s="297">
        <f t="shared" si="16"/>
        <v>0</v>
      </c>
      <c r="F42" s="292">
        <f>Questions!F12*Questions!B33</f>
        <v>0</v>
      </c>
      <c r="G42" s="292">
        <f>Questions!F12*Questions!D33</f>
        <v>0</v>
      </c>
      <c r="H42" s="292">
        <f>Questions!F12*Questions!F33</f>
        <v>0</v>
      </c>
      <c r="I42" s="292">
        <f>Questions!F12*Questions!H33</f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3">
        <v>0</v>
      </c>
    </row>
    <row r="43" spans="1:17" ht="12.75" thickBot="1">
      <c r="A43" s="304" t="s">
        <v>69</v>
      </c>
      <c r="B43" s="305"/>
      <c r="C43" s="305"/>
      <c r="D43" s="300"/>
      <c r="E43" s="306">
        <f t="shared" si="16"/>
        <v>0</v>
      </c>
      <c r="F43" s="307">
        <f>SUM(F13:F42)</f>
        <v>0</v>
      </c>
      <c r="G43" s="308">
        <f aca="true" t="shared" si="26" ref="G43:Q43">SUM(G13:G42)</f>
        <v>0</v>
      </c>
      <c r="H43" s="308">
        <f t="shared" si="26"/>
        <v>0</v>
      </c>
      <c r="I43" s="308">
        <f t="shared" si="26"/>
        <v>0</v>
      </c>
      <c r="J43" s="308">
        <f t="shared" si="26"/>
        <v>0</v>
      </c>
      <c r="K43" s="308">
        <f t="shared" si="26"/>
        <v>0</v>
      </c>
      <c r="L43" s="308">
        <f t="shared" si="26"/>
        <v>0</v>
      </c>
      <c r="M43" s="308">
        <f t="shared" si="26"/>
        <v>0</v>
      </c>
      <c r="N43" s="308">
        <f t="shared" si="26"/>
        <v>0</v>
      </c>
      <c r="O43" s="308">
        <f t="shared" si="26"/>
        <v>0</v>
      </c>
      <c r="P43" s="308">
        <f t="shared" si="26"/>
        <v>0</v>
      </c>
      <c r="Q43" s="309">
        <f t="shared" si="26"/>
        <v>0</v>
      </c>
    </row>
    <row r="44" spans="1:17" ht="12">
      <c r="A44" s="296"/>
      <c r="B44" s="289"/>
      <c r="C44" s="289"/>
      <c r="D44" s="310"/>
      <c r="E44" s="298"/>
      <c r="F44" s="311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9"/>
    </row>
    <row r="45" spans="1:17" ht="12">
      <c r="A45" s="288" t="s">
        <v>70</v>
      </c>
      <c r="B45" s="289"/>
      <c r="C45" s="289"/>
      <c r="D45" s="310"/>
      <c r="E45" s="298"/>
      <c r="F45" s="312">
        <f aca="true" t="shared" si="27" ref="F45:Q45">F10-F43</f>
        <v>0</v>
      </c>
      <c r="G45" s="292">
        <f t="shared" si="27"/>
        <v>0</v>
      </c>
      <c r="H45" s="292">
        <f t="shared" si="27"/>
        <v>0</v>
      </c>
      <c r="I45" s="292">
        <f t="shared" si="27"/>
        <v>0</v>
      </c>
      <c r="J45" s="292">
        <f t="shared" si="27"/>
        <v>0</v>
      </c>
      <c r="K45" s="292">
        <f t="shared" si="27"/>
        <v>0</v>
      </c>
      <c r="L45" s="292">
        <f t="shared" si="27"/>
        <v>0</v>
      </c>
      <c r="M45" s="292">
        <f t="shared" si="27"/>
        <v>0</v>
      </c>
      <c r="N45" s="292">
        <f t="shared" si="27"/>
        <v>0</v>
      </c>
      <c r="O45" s="292">
        <f t="shared" si="27"/>
        <v>0</v>
      </c>
      <c r="P45" s="292">
        <f t="shared" si="27"/>
        <v>0</v>
      </c>
      <c r="Q45" s="293">
        <f t="shared" si="27"/>
        <v>0</v>
      </c>
    </row>
    <row r="46" spans="1:17" s="301" customFormat="1" ht="12.75">
      <c r="A46" s="313"/>
      <c r="B46" s="314"/>
      <c r="C46" s="314"/>
      <c r="D46" s="315"/>
      <c r="E46" s="314"/>
      <c r="F46" s="313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6"/>
    </row>
    <row r="47" spans="1:17" ht="12">
      <c r="A47" s="288" t="s">
        <v>71</v>
      </c>
      <c r="B47" s="289"/>
      <c r="C47" s="289"/>
      <c r="D47" s="310"/>
      <c r="E47" s="298"/>
      <c r="F47" s="312">
        <f aca="true" t="shared" si="28" ref="F47:Q47">F5+F45</f>
        <v>0</v>
      </c>
      <c r="G47" s="292">
        <f t="shared" si="28"/>
        <v>0</v>
      </c>
      <c r="H47" s="292">
        <f t="shared" si="28"/>
        <v>0</v>
      </c>
      <c r="I47" s="292">
        <f t="shared" si="28"/>
        <v>0</v>
      </c>
      <c r="J47" s="292">
        <f t="shared" si="28"/>
        <v>0</v>
      </c>
      <c r="K47" s="292">
        <f t="shared" si="28"/>
        <v>0</v>
      </c>
      <c r="L47" s="292">
        <f t="shared" si="28"/>
        <v>0</v>
      </c>
      <c r="M47" s="292">
        <f t="shared" si="28"/>
        <v>0</v>
      </c>
      <c r="N47" s="292">
        <f t="shared" si="28"/>
        <v>0</v>
      </c>
      <c r="O47" s="292">
        <f t="shared" si="28"/>
        <v>0</v>
      </c>
      <c r="P47" s="292">
        <f t="shared" si="28"/>
        <v>0</v>
      </c>
      <c r="Q47" s="293">
        <f t="shared" si="28"/>
        <v>0</v>
      </c>
    </row>
    <row r="48" spans="1:17" ht="12" hidden="1">
      <c r="A48" s="296" t="s">
        <v>72</v>
      </c>
      <c r="B48" s="289"/>
      <c r="C48" s="289"/>
      <c r="D48" s="310"/>
      <c r="E48" s="298"/>
      <c r="F48" s="312">
        <f>Questions!F10</f>
        <v>0</v>
      </c>
      <c r="G48" s="292">
        <f aca="true" t="shared" si="29" ref="G48:Q48">F48+F49</f>
        <v>0</v>
      </c>
      <c r="H48" s="292">
        <f t="shared" si="29"/>
        <v>0</v>
      </c>
      <c r="I48" s="292">
        <f t="shared" si="29"/>
        <v>0</v>
      </c>
      <c r="J48" s="292">
        <f t="shared" si="29"/>
        <v>0</v>
      </c>
      <c r="K48" s="292">
        <f t="shared" si="29"/>
        <v>0</v>
      </c>
      <c r="L48" s="292">
        <f t="shared" si="29"/>
        <v>0</v>
      </c>
      <c r="M48" s="292">
        <f t="shared" si="29"/>
        <v>0</v>
      </c>
      <c r="N48" s="292">
        <f t="shared" si="29"/>
        <v>0</v>
      </c>
      <c r="O48" s="292">
        <f t="shared" si="29"/>
        <v>0</v>
      </c>
      <c r="P48" s="292">
        <f t="shared" si="29"/>
        <v>0</v>
      </c>
      <c r="Q48" s="293">
        <f t="shared" si="29"/>
        <v>0</v>
      </c>
    </row>
    <row r="49" spans="1:29" ht="12.75">
      <c r="A49" s="288" t="s">
        <v>73</v>
      </c>
      <c r="B49" s="289"/>
      <c r="C49" s="289"/>
      <c r="D49" s="310"/>
      <c r="E49" s="298"/>
      <c r="F49" s="312">
        <f>IF(Questions!$B$40=0,0,IF(F47&gt;=0,IF(F47-Questions!$B$40&gt;F48,-F48,-(TRUNC(F47/Questions!$B$40)*Questions!$B$40)),IF(F47&gt;=-Questions!$B$40,Questions!$B$40,Questions!$B$40+F55)))</f>
        <v>0</v>
      </c>
      <c r="G49" s="292">
        <f>IF(Questions!$B$40=0,0,IF(G47&gt;=0,IF(G47-Questions!$B$40&gt;G48,-G48,-(TRUNC(G47/Questions!$B$40)*Questions!$B$40)),IF(G47&gt;=-Questions!$B$40,Questions!$B$40,Questions!$B$40+G55)))</f>
        <v>0</v>
      </c>
      <c r="H49" s="292">
        <f>IF(Questions!$B$40=0,0,IF(H47&gt;=0,IF(H47-Questions!$B$40&gt;H48,-H48,-(TRUNC(H47/Questions!$B$40)*Questions!$B$40)),IF(H47&gt;=-Questions!$B$40,Questions!$B$40,Questions!$B$40+H55)))</f>
        <v>0</v>
      </c>
      <c r="I49" s="292">
        <f>IF(Questions!$B$40=0,0,IF(I47&gt;=0,IF(I47-Questions!$B$40&gt;I48,-I48,-(TRUNC(I47/Questions!$B$40)*Questions!$B$40)),IF(I47&gt;=-Questions!$B$40,Questions!$B$40,Questions!$B$40+I55)))</f>
        <v>0</v>
      </c>
      <c r="J49" s="292">
        <f>IF(Questions!$B$40=0,0,IF(J47&gt;=0,IF(J47-Questions!$B$40&gt;J48,-J48,-(TRUNC(J47/Questions!$B$40)*Questions!$B$40)),IF(J47&gt;=-Questions!$B$40,Questions!$B$40,Questions!$B$40+J55)))</f>
        <v>0</v>
      </c>
      <c r="K49" s="292">
        <f>IF(Questions!$B$40=0,0,IF(K47&gt;=0,IF(K47-Questions!$B$40&gt;K48,-K48,-(TRUNC(K47/Questions!$B$40)*Questions!$B$40)),IF(K47&gt;=-Questions!$B$40,Questions!$B$40,Questions!$B$40+K55)))</f>
        <v>0</v>
      </c>
      <c r="L49" s="292">
        <f>IF(Questions!$B$40=0,0,IF(L47&gt;=0,IF(L47-Questions!$B$40&gt;L48,-L48,-(TRUNC(L47/Questions!$B$40)*Questions!$B$40)),IF(L47&gt;=-Questions!$B$40,Questions!$B$40,Questions!$B$40+L55)))</f>
        <v>0</v>
      </c>
      <c r="M49" s="292">
        <f>IF(Questions!$B$40=0,0,IF(M47&gt;=0,IF(M47-Questions!$B$40&gt;M48,-M48,-(TRUNC(M47/Questions!$B$40)*Questions!$B$40)),IF(M47&gt;=-Questions!$B$40,Questions!$B$40,Questions!$B$40+M55)))</f>
        <v>0</v>
      </c>
      <c r="N49" s="292">
        <f>IF(Questions!$B$40=0,0,IF(N47&gt;=0,IF(N47-Questions!$B$40&gt;N48,-N48,-(TRUNC(N47/Questions!$B$40)*Questions!$B$40)),IF(N47&gt;=-Questions!$B$40,Questions!$B$40,Questions!$B$40+N55)))</f>
        <v>0</v>
      </c>
      <c r="O49" s="292">
        <f>IF(Questions!$B$40=0,0,IF(O47&gt;=0,IF(O47-Questions!$B$40&gt;O48,-O48,-(TRUNC(O47/Questions!$B$40)*Questions!$B$40)),IF(O47&gt;=-Questions!$B$40,Questions!$B$40,Questions!$B$40+O55)))</f>
        <v>0</v>
      </c>
      <c r="P49" s="292">
        <f>IF(Questions!$B$40=0,0,IF(P47&gt;=0,IF(P47-Questions!$B$40&gt;P48,-P48,-(TRUNC(P47/Questions!$B$40)*Questions!$B$40)),IF(P47&gt;=-Questions!$B$40,Questions!$B$40,Questions!$B$40+P55)))</f>
        <v>0</v>
      </c>
      <c r="Q49" s="293">
        <f>IF(Questions!$B$40=0,0,IF(Q47&gt;=0,IF(Q47-Questions!$B$40&gt;Q48,-Q48,-(TRUNC(Q47/Questions!$B$40)*Questions!$B$40)),IF(Q47&gt;=-Questions!$B$40,Questions!$B$40,Questions!$B$40+Q55)))</f>
        <v>0</v>
      </c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</row>
    <row r="50" spans="1:17" ht="12">
      <c r="A50" s="288" t="s">
        <v>74</v>
      </c>
      <c r="B50" s="289"/>
      <c r="C50" s="289"/>
      <c r="D50" s="310"/>
      <c r="E50" s="298"/>
      <c r="F50" s="312">
        <f>F48+F49</f>
        <v>0</v>
      </c>
      <c r="G50" s="292">
        <f aca="true" t="shared" si="30" ref="G50:Q50">G48+G49</f>
        <v>0</v>
      </c>
      <c r="H50" s="292">
        <f t="shared" si="30"/>
        <v>0</v>
      </c>
      <c r="I50" s="292">
        <f t="shared" si="30"/>
        <v>0</v>
      </c>
      <c r="J50" s="292">
        <f t="shared" si="30"/>
        <v>0</v>
      </c>
      <c r="K50" s="292">
        <f t="shared" si="30"/>
        <v>0</v>
      </c>
      <c r="L50" s="292">
        <f t="shared" si="30"/>
        <v>0</v>
      </c>
      <c r="M50" s="292">
        <f t="shared" si="30"/>
        <v>0</v>
      </c>
      <c r="N50" s="292">
        <f t="shared" si="30"/>
        <v>0</v>
      </c>
      <c r="O50" s="292">
        <f t="shared" si="30"/>
        <v>0</v>
      </c>
      <c r="P50" s="292">
        <f t="shared" si="30"/>
        <v>0</v>
      </c>
      <c r="Q50" s="293">
        <f t="shared" si="30"/>
        <v>0</v>
      </c>
    </row>
    <row r="51" spans="1:29" s="301" customFormat="1" ht="12.75">
      <c r="A51" s="313"/>
      <c r="B51" s="314"/>
      <c r="C51" s="314"/>
      <c r="D51" s="315"/>
      <c r="E51" s="314"/>
      <c r="F51" s="313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6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</row>
    <row r="52" spans="1:29" ht="13.5" thickBot="1">
      <c r="A52" s="317" t="s">
        <v>75</v>
      </c>
      <c r="B52" s="318"/>
      <c r="C52" s="318"/>
      <c r="D52" s="319"/>
      <c r="E52" s="320"/>
      <c r="F52" s="321">
        <f aca="true" t="shared" si="31" ref="F52:Q52">F47+F49</f>
        <v>0</v>
      </c>
      <c r="G52" s="322">
        <f t="shared" si="31"/>
        <v>0</v>
      </c>
      <c r="H52" s="322">
        <f t="shared" si="31"/>
        <v>0</v>
      </c>
      <c r="I52" s="322">
        <f t="shared" si="31"/>
        <v>0</v>
      </c>
      <c r="J52" s="322">
        <f t="shared" si="31"/>
        <v>0</v>
      </c>
      <c r="K52" s="322">
        <f t="shared" si="31"/>
        <v>0</v>
      </c>
      <c r="L52" s="322">
        <f t="shared" si="31"/>
        <v>0</v>
      </c>
      <c r="M52" s="322">
        <f t="shared" si="31"/>
        <v>0</v>
      </c>
      <c r="N52" s="322">
        <f t="shared" si="31"/>
        <v>0</v>
      </c>
      <c r="O52" s="322">
        <f t="shared" si="31"/>
        <v>0</v>
      </c>
      <c r="P52" s="322">
        <f t="shared" si="31"/>
        <v>0</v>
      </c>
      <c r="Q52" s="323">
        <f t="shared" si="31"/>
        <v>0</v>
      </c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</row>
    <row r="53" spans="1:29" ht="12.75" hidden="1">
      <c r="A53" s="324"/>
      <c r="B53" s="324"/>
      <c r="C53" s="324"/>
      <c r="D53" s="325"/>
      <c r="E53" s="326"/>
      <c r="F53" s="326">
        <f>IF(F47&gt;=0,0,IF((F47+Questions!$B$40)&gt;=0,0,((-F47-Questions!$B$40)/Questions!$B$40)+1))</f>
        <v>0</v>
      </c>
      <c r="G53" s="326">
        <f>IF(G47&gt;=0,0,IF((G47+Questions!$B$40)&gt;=0,0,((-G47-Questions!$B$40)/Questions!$B$40)+1))</f>
        <v>0</v>
      </c>
      <c r="H53" s="326">
        <f>IF(H47&gt;=0,0,IF((H47+Questions!$B$40)&gt;=0,0,((-H47-Questions!$B$40)/Questions!$B$40)+1))</f>
        <v>0</v>
      </c>
      <c r="I53" s="326">
        <f>IF(I47&gt;=0,0,IF((I47+Questions!$B$40)&gt;=0,0,((-I47-Questions!$B$40)/Questions!$B$40)+1))</f>
        <v>0</v>
      </c>
      <c r="J53" s="326">
        <f>IF(J47&gt;=0,0,IF((J47+Questions!$B$40)&gt;=0,0,((-J47-Questions!$B$40)/Questions!$B$40)+1))</f>
        <v>0</v>
      </c>
      <c r="K53" s="326">
        <f>IF(K47&gt;=0,0,IF((K47+Questions!$B$40)&gt;=0,0,((-K47-Questions!$B$40)/Questions!$B$40)+1))</f>
        <v>0</v>
      </c>
      <c r="L53" s="326">
        <f>IF(L47&gt;=0,0,IF((L47+Questions!$B$40)&gt;=0,0,((-L47-Questions!$B$40)/Questions!$B$40)+1))</f>
        <v>0</v>
      </c>
      <c r="M53" s="326">
        <f>IF(M47&gt;=0,0,IF((M47+Questions!$B$40)&gt;=0,0,((-M47-Questions!$B$40)/Questions!$B$40)+1))</f>
        <v>0</v>
      </c>
      <c r="N53" s="326">
        <f>IF(N47&gt;=0,0,IF((N47+Questions!$B$40)&gt;=0,0,((-N47-Questions!$B$40)/Questions!$B$40)+1))</f>
        <v>0</v>
      </c>
      <c r="O53" s="326">
        <f>IF(O47&gt;=0,0,IF((O47+Questions!$B$40)&gt;=0,0,((-O47-Questions!$B$40)/Questions!$B$40)+1))</f>
        <v>0</v>
      </c>
      <c r="P53" s="326">
        <f>IF(P47&gt;=0,0,IF((P47+Questions!$B$40)&gt;=0,0,((-P47-Questions!$B$40)/Questions!$B$40)+1))</f>
        <v>0</v>
      </c>
      <c r="Q53" s="326">
        <f>IF(Q47&gt;=0,0,IF((Q47+Questions!$B$40)&gt;=0,0,((-Q47-Questions!$B$40)/Questions!$B$40)+1))</f>
        <v>0</v>
      </c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</row>
    <row r="54" spans="1:29" ht="12.75" hidden="1">
      <c r="A54" s="324"/>
      <c r="B54" s="324"/>
      <c r="C54" s="324"/>
      <c r="D54" s="325"/>
      <c r="E54" s="326"/>
      <c r="F54" s="326">
        <f>TRUNC(+F53)</f>
        <v>0</v>
      </c>
      <c r="G54" s="326">
        <f aca="true" t="shared" si="32" ref="G54:Q54">TRUNC(+G53)</f>
        <v>0</v>
      </c>
      <c r="H54" s="326">
        <f t="shared" si="32"/>
        <v>0</v>
      </c>
      <c r="I54" s="326">
        <f t="shared" si="32"/>
        <v>0</v>
      </c>
      <c r="J54" s="326">
        <f t="shared" si="32"/>
        <v>0</v>
      </c>
      <c r="K54" s="326">
        <f t="shared" si="32"/>
        <v>0</v>
      </c>
      <c r="L54" s="326">
        <f t="shared" si="32"/>
        <v>0</v>
      </c>
      <c r="M54" s="326">
        <f t="shared" si="32"/>
        <v>0</v>
      </c>
      <c r="N54" s="326">
        <f t="shared" si="32"/>
        <v>0</v>
      </c>
      <c r="O54" s="326">
        <f t="shared" si="32"/>
        <v>0</v>
      </c>
      <c r="P54" s="326">
        <f t="shared" si="32"/>
        <v>0</v>
      </c>
      <c r="Q54" s="326">
        <f t="shared" si="32"/>
        <v>0</v>
      </c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</row>
    <row r="55" spans="1:29" ht="12.75" hidden="1">
      <c r="A55" s="324"/>
      <c r="B55" s="324"/>
      <c r="C55" s="324"/>
      <c r="D55" s="325"/>
      <c r="E55" s="326"/>
      <c r="F55" s="326">
        <f>F54*Questions!$B$40</f>
        <v>0</v>
      </c>
      <c r="G55" s="326">
        <f>G54*Questions!$B$40</f>
        <v>0</v>
      </c>
      <c r="H55" s="326">
        <f>H54*Questions!$B$40</f>
        <v>0</v>
      </c>
      <c r="I55" s="326">
        <f>I54*Questions!$B$40</f>
        <v>0</v>
      </c>
      <c r="J55" s="326">
        <f>J54*Questions!$B$40</f>
        <v>0</v>
      </c>
      <c r="K55" s="326">
        <f>K54*Questions!$B$40</f>
        <v>0</v>
      </c>
      <c r="L55" s="326">
        <f>L54*Questions!$B$40</f>
        <v>0</v>
      </c>
      <c r="M55" s="326">
        <f>M54*Questions!$B$40</f>
        <v>0</v>
      </c>
      <c r="N55" s="326">
        <f>N54*Questions!$B$40</f>
        <v>0</v>
      </c>
      <c r="O55" s="326">
        <f>O54*Questions!$B$40</f>
        <v>0</v>
      </c>
      <c r="P55" s="326">
        <f>P54*Questions!$B$40</f>
        <v>0</v>
      </c>
      <c r="Q55" s="326">
        <f>Q54*Questions!$B$40</f>
        <v>0</v>
      </c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</row>
    <row r="56" spans="1:29" ht="12.75">
      <c r="A56" s="327"/>
      <c r="B56" s="327"/>
      <c r="C56" s="327"/>
      <c r="D56" s="328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</row>
    <row r="57" spans="1:29" ht="12.75">
      <c r="A57" s="330"/>
      <c r="B57" s="330"/>
      <c r="C57" s="330"/>
      <c r="D57" s="331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3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</row>
    <row r="58" spans="1:29" ht="12.75">
      <c r="A58" s="334"/>
      <c r="B58" s="330"/>
      <c r="C58" s="330"/>
      <c r="D58" s="331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3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</row>
    <row r="59" spans="1:29" ht="12.75">
      <c r="A59" s="335"/>
      <c r="B59" s="330"/>
      <c r="C59" s="330"/>
      <c r="D59" s="331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3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</row>
    <row r="60" spans="1:29" ht="12.75">
      <c r="A60" s="333"/>
      <c r="B60" s="330"/>
      <c r="C60" s="330"/>
      <c r="D60" s="331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3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</row>
    <row r="61" spans="1:29" ht="12.75">
      <c r="A61" s="336"/>
      <c r="B61" s="330"/>
      <c r="C61" s="330"/>
      <c r="D61" s="331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3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</row>
    <row r="62" spans="1:18" ht="12">
      <c r="A62" s="330"/>
      <c r="B62" s="330"/>
      <c r="C62" s="330"/>
      <c r="D62" s="331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</row>
    <row r="63" spans="1:18" ht="12">
      <c r="A63" s="330"/>
      <c r="B63" s="330"/>
      <c r="C63" s="330"/>
      <c r="D63" s="331"/>
      <c r="E63" s="337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0"/>
    </row>
    <row r="64" spans="1:18" ht="12">
      <c r="A64" s="330"/>
      <c r="B64" s="330"/>
      <c r="C64" s="330"/>
      <c r="D64" s="331"/>
      <c r="E64" s="337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0"/>
    </row>
    <row r="65" spans="1:18" ht="12">
      <c r="A65" s="339"/>
      <c r="B65" s="330"/>
      <c r="C65" s="330"/>
      <c r="D65" s="331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0"/>
    </row>
    <row r="66" spans="1:18" ht="12">
      <c r="A66" s="339"/>
      <c r="B66" s="330"/>
      <c r="C66" s="330"/>
      <c r="D66" s="331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</row>
    <row r="67" spans="1:18" ht="12">
      <c r="A67" s="330"/>
      <c r="B67" s="330"/>
      <c r="C67" s="330"/>
      <c r="D67" s="331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0"/>
    </row>
    <row r="68" spans="1:18" ht="12">
      <c r="A68" s="330"/>
      <c r="B68" s="330"/>
      <c r="C68" s="330"/>
      <c r="D68" s="331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0"/>
    </row>
    <row r="69" spans="1:18" ht="12">
      <c r="A69" s="330"/>
      <c r="B69" s="330"/>
      <c r="C69" s="330"/>
      <c r="D69" s="331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0"/>
    </row>
    <row r="70" spans="1:18" ht="12">
      <c r="A70" s="339"/>
      <c r="B70" s="330"/>
      <c r="C70" s="330"/>
      <c r="D70" s="331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0"/>
    </row>
    <row r="71" spans="1:18" ht="12">
      <c r="A71" s="330"/>
      <c r="B71" s="330"/>
      <c r="C71" s="330"/>
      <c r="D71" s="331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0"/>
    </row>
    <row r="72" spans="1:18" ht="12">
      <c r="A72" s="339"/>
      <c r="B72" s="330"/>
      <c r="C72" s="330"/>
      <c r="D72" s="331"/>
      <c r="E72" s="332"/>
      <c r="F72" s="332"/>
      <c r="G72" s="332"/>
      <c r="H72" s="332"/>
      <c r="I72" s="332"/>
      <c r="J72" s="332"/>
      <c r="K72" s="332"/>
      <c r="L72" s="332"/>
      <c r="M72" s="332"/>
      <c r="N72" s="332"/>
      <c r="O72" s="332"/>
      <c r="P72" s="332"/>
      <c r="Q72" s="332"/>
      <c r="R72" s="330"/>
    </row>
    <row r="73" spans="1:18" ht="12">
      <c r="A73" s="330"/>
      <c r="B73" s="330"/>
      <c r="C73" s="330"/>
      <c r="D73" s="340"/>
      <c r="E73" s="332"/>
      <c r="F73" s="332"/>
      <c r="G73" s="332"/>
      <c r="H73" s="332"/>
      <c r="I73" s="332"/>
      <c r="J73" s="332"/>
      <c r="K73" s="332"/>
      <c r="L73" s="332"/>
      <c r="M73" s="332"/>
      <c r="N73" s="332"/>
      <c r="O73" s="332"/>
      <c r="P73" s="332"/>
      <c r="Q73" s="332"/>
      <c r="R73" s="330"/>
    </row>
    <row r="74" spans="1:18" ht="12">
      <c r="A74" s="330"/>
      <c r="B74" s="330"/>
      <c r="C74" s="330"/>
      <c r="D74" s="331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0"/>
    </row>
    <row r="75" spans="1:18" ht="12">
      <c r="A75" s="330"/>
      <c r="B75" s="330"/>
      <c r="C75" s="330"/>
      <c r="D75" s="331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0"/>
    </row>
    <row r="76" spans="1:18" ht="12">
      <c r="A76" s="330"/>
      <c r="B76" s="330"/>
      <c r="C76" s="330"/>
      <c r="D76" s="331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0"/>
    </row>
    <row r="77" spans="1:18" ht="12">
      <c r="A77" s="330"/>
      <c r="B77" s="330"/>
      <c r="C77" s="330"/>
      <c r="D77" s="331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0"/>
    </row>
    <row r="78" spans="1:18" ht="12">
      <c r="A78" s="330"/>
      <c r="B78" s="330"/>
      <c r="C78" s="330"/>
      <c r="D78" s="331"/>
      <c r="E78" s="332"/>
      <c r="F78" s="332"/>
      <c r="G78" s="332"/>
      <c r="H78" s="332"/>
      <c r="I78" s="332"/>
      <c r="J78" s="332"/>
      <c r="K78" s="332"/>
      <c r="L78" s="332"/>
      <c r="M78" s="332"/>
      <c r="N78" s="332"/>
      <c r="O78" s="332"/>
      <c r="P78" s="332"/>
      <c r="Q78" s="332"/>
      <c r="R78" s="330"/>
    </row>
    <row r="79" spans="1:18" ht="12">
      <c r="A79" s="330"/>
      <c r="B79" s="330"/>
      <c r="C79" s="330"/>
      <c r="D79" s="340"/>
      <c r="E79" s="332"/>
      <c r="F79" s="332"/>
      <c r="G79" s="332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0"/>
    </row>
    <row r="80" spans="1:18" ht="12">
      <c r="A80" s="330"/>
      <c r="B80" s="330"/>
      <c r="C80" s="330"/>
      <c r="D80" s="331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0"/>
    </row>
    <row r="81" spans="1:18" ht="12">
      <c r="A81" s="330"/>
      <c r="B81" s="330"/>
      <c r="C81" s="330"/>
      <c r="D81" s="340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0"/>
    </row>
    <row r="82" spans="1:18" ht="12">
      <c r="A82" s="330"/>
      <c r="B82" s="330"/>
      <c r="C82" s="330"/>
      <c r="D82" s="340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0"/>
    </row>
    <row r="83" spans="1:18" ht="12">
      <c r="A83" s="330"/>
      <c r="B83" s="330"/>
      <c r="C83" s="330"/>
      <c r="D83" s="340"/>
      <c r="E83" s="332"/>
      <c r="F83" s="332"/>
      <c r="G83" s="332"/>
      <c r="H83" s="332"/>
      <c r="I83" s="332"/>
      <c r="J83" s="332"/>
      <c r="K83" s="332"/>
      <c r="L83" s="332"/>
      <c r="M83" s="332"/>
      <c r="N83" s="332"/>
      <c r="O83" s="332"/>
      <c r="P83" s="332"/>
      <c r="Q83" s="332"/>
      <c r="R83" s="330"/>
    </row>
    <row r="84" spans="1:18" ht="12">
      <c r="A84" s="330"/>
      <c r="B84" s="330"/>
      <c r="C84" s="330"/>
      <c r="D84" s="340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0"/>
    </row>
    <row r="85" spans="1:18" ht="12">
      <c r="A85" s="330"/>
      <c r="B85" s="330"/>
      <c r="C85" s="330"/>
      <c r="D85" s="340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0"/>
    </row>
    <row r="86" spans="1:18" ht="12">
      <c r="A86" s="330"/>
      <c r="B86" s="330"/>
      <c r="C86" s="330"/>
      <c r="D86" s="340"/>
      <c r="E86" s="332"/>
      <c r="F86" s="332"/>
      <c r="G86" s="332"/>
      <c r="H86" s="332"/>
      <c r="I86" s="332"/>
      <c r="J86" s="332"/>
      <c r="K86" s="332"/>
      <c r="L86" s="332"/>
      <c r="M86" s="332"/>
      <c r="N86" s="332"/>
      <c r="O86" s="332"/>
      <c r="P86" s="332"/>
      <c r="Q86" s="332"/>
      <c r="R86" s="330"/>
    </row>
    <row r="87" spans="1:18" ht="12">
      <c r="A87" s="330"/>
      <c r="B87" s="330"/>
      <c r="C87" s="330"/>
      <c r="D87" s="340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0"/>
    </row>
    <row r="88" spans="1:18" ht="12">
      <c r="A88" s="330"/>
      <c r="B88" s="330"/>
      <c r="C88" s="330"/>
      <c r="D88" s="331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0"/>
    </row>
    <row r="89" spans="1:18" ht="12">
      <c r="A89" s="330"/>
      <c r="B89" s="330"/>
      <c r="C89" s="330"/>
      <c r="D89" s="340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0"/>
    </row>
    <row r="90" spans="1:18" ht="12">
      <c r="A90" s="330"/>
      <c r="B90" s="330"/>
      <c r="C90" s="330"/>
      <c r="D90" s="340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0"/>
    </row>
    <row r="91" spans="1:18" ht="12">
      <c r="A91" s="330"/>
      <c r="B91" s="330"/>
      <c r="C91" s="330"/>
      <c r="D91" s="340"/>
      <c r="E91" s="332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0"/>
    </row>
    <row r="92" spans="1:18" ht="12">
      <c r="A92" s="330"/>
      <c r="B92" s="330"/>
      <c r="C92" s="330"/>
      <c r="D92" s="340"/>
      <c r="E92" s="332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0"/>
    </row>
    <row r="93" spans="1:18" ht="12">
      <c r="A93" s="330"/>
      <c r="B93" s="330"/>
      <c r="C93" s="330"/>
      <c r="D93" s="340"/>
      <c r="E93" s="332"/>
      <c r="F93" s="332"/>
      <c r="G93" s="332"/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0"/>
    </row>
    <row r="94" spans="1:18" ht="12">
      <c r="A94" s="330"/>
      <c r="B94" s="330"/>
      <c r="C94" s="330"/>
      <c r="D94" s="340"/>
      <c r="E94" s="332"/>
      <c r="F94" s="332"/>
      <c r="G94" s="332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0"/>
    </row>
    <row r="95" spans="1:18" ht="12">
      <c r="A95" s="330"/>
      <c r="B95" s="330"/>
      <c r="C95" s="330"/>
      <c r="D95" s="340"/>
      <c r="E95" s="332"/>
      <c r="F95" s="332"/>
      <c r="G95" s="332"/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0"/>
    </row>
    <row r="96" spans="1:18" ht="12">
      <c r="A96" s="330"/>
      <c r="B96" s="330"/>
      <c r="C96" s="330"/>
      <c r="D96" s="340"/>
      <c r="E96" s="332"/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2"/>
      <c r="Q96" s="332"/>
      <c r="R96" s="330"/>
    </row>
    <row r="97" spans="1:18" ht="12">
      <c r="A97" s="330"/>
      <c r="B97" s="330"/>
      <c r="C97" s="330"/>
      <c r="D97" s="340"/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0"/>
    </row>
    <row r="98" spans="1:18" ht="12">
      <c r="A98" s="330"/>
      <c r="B98" s="330"/>
      <c r="C98" s="330"/>
      <c r="D98" s="340"/>
      <c r="E98" s="332"/>
      <c r="F98" s="332"/>
      <c r="G98" s="332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0"/>
    </row>
    <row r="99" spans="1:18" ht="12">
      <c r="A99" s="341"/>
      <c r="B99" s="330"/>
      <c r="C99" s="330"/>
      <c r="D99" s="340"/>
      <c r="E99" s="332"/>
      <c r="F99" s="332"/>
      <c r="G99" s="332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0"/>
    </row>
    <row r="100" spans="1:18" ht="12">
      <c r="A100" s="330"/>
      <c r="B100" s="330"/>
      <c r="C100" s="330"/>
      <c r="D100" s="340"/>
      <c r="E100" s="332"/>
      <c r="F100" s="332"/>
      <c r="G100" s="332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0"/>
    </row>
    <row r="101" spans="1:18" ht="12">
      <c r="A101" s="330"/>
      <c r="B101" s="330"/>
      <c r="C101" s="330"/>
      <c r="D101" s="340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0"/>
    </row>
    <row r="102" spans="1:18" ht="12">
      <c r="A102" s="330"/>
      <c r="B102" s="330"/>
      <c r="C102" s="330"/>
      <c r="D102" s="340"/>
      <c r="E102" s="332"/>
      <c r="F102" s="332"/>
      <c r="G102" s="332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0"/>
    </row>
    <row r="103" spans="1:18" ht="12">
      <c r="A103" s="339"/>
      <c r="B103" s="330"/>
      <c r="C103" s="330"/>
      <c r="D103" s="340"/>
      <c r="E103" s="332"/>
      <c r="F103" s="332"/>
      <c r="G103" s="332"/>
      <c r="H103" s="332"/>
      <c r="I103" s="332"/>
      <c r="J103" s="332"/>
      <c r="K103" s="332"/>
      <c r="L103" s="332"/>
      <c r="M103" s="332"/>
      <c r="N103" s="332"/>
      <c r="O103" s="332"/>
      <c r="P103" s="332"/>
      <c r="Q103" s="332"/>
      <c r="R103" s="330"/>
    </row>
    <row r="104" spans="1:18" ht="12">
      <c r="A104" s="330"/>
      <c r="B104" s="330"/>
      <c r="C104" s="330"/>
      <c r="D104" s="331"/>
      <c r="E104" s="332"/>
      <c r="F104" s="332"/>
      <c r="G104" s="332"/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330"/>
    </row>
    <row r="105" spans="1:18" ht="12">
      <c r="A105" s="339"/>
      <c r="B105" s="330"/>
      <c r="C105" s="330"/>
      <c r="D105" s="331"/>
      <c r="E105" s="332"/>
      <c r="F105" s="332"/>
      <c r="G105" s="332"/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0"/>
    </row>
    <row r="106" spans="1:18" s="301" customFormat="1" ht="12.75">
      <c r="A106" s="333"/>
      <c r="B106" s="333"/>
      <c r="C106" s="333"/>
      <c r="D106" s="342"/>
      <c r="E106" s="333"/>
      <c r="F106" s="333"/>
      <c r="G106" s="333"/>
      <c r="H106" s="333"/>
      <c r="I106" s="333"/>
      <c r="J106" s="333"/>
      <c r="K106" s="333"/>
      <c r="L106" s="333"/>
      <c r="M106" s="333"/>
      <c r="N106" s="333"/>
      <c r="O106" s="333"/>
      <c r="P106" s="333"/>
      <c r="Q106" s="333"/>
      <c r="R106" s="333"/>
    </row>
    <row r="107" spans="1:18" ht="12">
      <c r="A107" s="339"/>
      <c r="B107" s="330"/>
      <c r="C107" s="330"/>
      <c r="D107" s="331"/>
      <c r="E107" s="332"/>
      <c r="F107" s="332"/>
      <c r="G107" s="332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0"/>
    </row>
    <row r="108" spans="1:18" ht="12" hidden="1">
      <c r="A108" s="330"/>
      <c r="B108" s="330"/>
      <c r="C108" s="330"/>
      <c r="D108" s="331"/>
      <c r="E108" s="332"/>
      <c r="F108" s="332"/>
      <c r="G108" s="332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0"/>
    </row>
    <row r="109" spans="1:18" ht="12">
      <c r="A109" s="339"/>
      <c r="B109" s="330"/>
      <c r="C109" s="330"/>
      <c r="D109" s="331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0"/>
    </row>
    <row r="110" spans="1:18" s="301" customFormat="1" ht="12.75">
      <c r="A110" s="339"/>
      <c r="B110" s="333"/>
      <c r="C110" s="333"/>
      <c r="D110" s="342"/>
      <c r="E110" s="33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33"/>
    </row>
    <row r="111" spans="1:18" s="301" customFormat="1" ht="12.75">
      <c r="A111" s="330"/>
      <c r="B111" s="333"/>
      <c r="C111" s="333"/>
      <c r="D111" s="342"/>
      <c r="E111" s="333"/>
      <c r="F111" s="333"/>
      <c r="G111" s="333"/>
      <c r="H111" s="333"/>
      <c r="I111" s="333"/>
      <c r="J111" s="333"/>
      <c r="K111" s="333"/>
      <c r="L111" s="333"/>
      <c r="M111" s="333"/>
      <c r="N111" s="333"/>
      <c r="O111" s="333"/>
      <c r="P111" s="333"/>
      <c r="Q111" s="333"/>
      <c r="R111" s="333"/>
    </row>
    <row r="112" spans="1:18" ht="12">
      <c r="A112" s="339"/>
      <c r="B112" s="330"/>
      <c r="C112" s="330"/>
      <c r="D112" s="331"/>
      <c r="E112" s="332"/>
      <c r="F112" s="332"/>
      <c r="G112" s="332"/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0"/>
    </row>
    <row r="113" spans="1:18" ht="12" hidden="1">
      <c r="A113" s="330"/>
      <c r="B113" s="330"/>
      <c r="C113" s="330"/>
      <c r="D113" s="331"/>
      <c r="E113" s="332"/>
      <c r="F113" s="332"/>
      <c r="G113" s="332"/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0"/>
    </row>
    <row r="114" spans="1:18" ht="12" hidden="1">
      <c r="A114" s="330"/>
      <c r="B114" s="330"/>
      <c r="C114" s="330"/>
      <c r="D114" s="331"/>
      <c r="E114" s="332"/>
      <c r="F114" s="332"/>
      <c r="G114" s="332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0"/>
    </row>
    <row r="115" spans="1:18" ht="12" hidden="1">
      <c r="A115" s="330"/>
      <c r="B115" s="330"/>
      <c r="C115" s="330"/>
      <c r="D115" s="331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0"/>
    </row>
    <row r="116" spans="1:18" ht="12">
      <c r="A116" s="330"/>
      <c r="B116" s="330"/>
      <c r="C116" s="330"/>
      <c r="D116" s="331"/>
      <c r="E116" s="330"/>
      <c r="F116" s="330"/>
      <c r="G116" s="330"/>
      <c r="H116" s="330"/>
      <c r="I116" s="330"/>
      <c r="J116" s="330"/>
      <c r="K116" s="330"/>
      <c r="L116" s="330"/>
      <c r="M116" s="330"/>
      <c r="N116" s="330"/>
      <c r="O116" s="330"/>
      <c r="P116" s="330"/>
      <c r="Q116" s="330"/>
      <c r="R116" s="330"/>
    </row>
    <row r="117" spans="1:18" ht="12">
      <c r="A117" s="330"/>
      <c r="B117" s="330"/>
      <c r="C117" s="330"/>
      <c r="D117" s="331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30"/>
      <c r="Q117" s="330"/>
      <c r="R117" s="330"/>
    </row>
    <row r="118" spans="1:18" ht="12">
      <c r="A118" s="334"/>
      <c r="B118" s="330"/>
      <c r="C118" s="330"/>
      <c r="D118" s="331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</row>
    <row r="119" spans="1:18" ht="12">
      <c r="A119" s="344"/>
      <c r="B119" s="330"/>
      <c r="C119" s="330"/>
      <c r="D119" s="331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</row>
    <row r="120" spans="1:18" ht="12">
      <c r="A120" s="330"/>
      <c r="B120" s="330"/>
      <c r="C120" s="330"/>
      <c r="D120" s="331"/>
      <c r="E120" s="330"/>
      <c r="F120" s="330"/>
      <c r="G120" s="330"/>
      <c r="H120" s="330"/>
      <c r="I120" s="330"/>
      <c r="J120" s="330"/>
      <c r="K120" s="330"/>
      <c r="L120" s="330"/>
      <c r="M120" s="330"/>
      <c r="N120" s="330"/>
      <c r="O120" s="330"/>
      <c r="P120" s="330"/>
      <c r="Q120" s="330"/>
      <c r="R120" s="330"/>
    </row>
    <row r="121" spans="1:18" ht="12.75">
      <c r="A121" s="336"/>
      <c r="B121" s="330"/>
      <c r="C121" s="330"/>
      <c r="D121" s="331"/>
      <c r="E121" s="341"/>
      <c r="F121" s="330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</row>
    <row r="122" spans="1:18" ht="12">
      <c r="A122" s="330"/>
      <c r="B122" s="330"/>
      <c r="C122" s="330"/>
      <c r="D122" s="331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</row>
    <row r="123" spans="1:18" ht="12">
      <c r="A123" s="330"/>
      <c r="B123" s="330"/>
      <c r="C123" s="330"/>
      <c r="D123" s="331"/>
      <c r="E123" s="337"/>
      <c r="F123" s="338"/>
      <c r="G123" s="338"/>
      <c r="H123" s="338"/>
      <c r="I123" s="338"/>
      <c r="J123" s="338"/>
      <c r="K123" s="338"/>
      <c r="L123" s="338"/>
      <c r="M123" s="338"/>
      <c r="N123" s="338"/>
      <c r="O123" s="338"/>
      <c r="P123" s="338"/>
      <c r="Q123" s="338"/>
      <c r="R123" s="330"/>
    </row>
    <row r="124" spans="1:18" ht="12">
      <c r="A124" s="330"/>
      <c r="B124" s="330"/>
      <c r="C124" s="330"/>
      <c r="D124" s="331"/>
      <c r="E124" s="337"/>
      <c r="F124" s="338"/>
      <c r="G124" s="338"/>
      <c r="H124" s="338"/>
      <c r="I124" s="338"/>
      <c r="J124" s="338"/>
      <c r="K124" s="338"/>
      <c r="L124" s="338"/>
      <c r="M124" s="338"/>
      <c r="N124" s="338"/>
      <c r="O124" s="338"/>
      <c r="P124" s="338"/>
      <c r="Q124" s="338"/>
      <c r="R124" s="330"/>
    </row>
    <row r="125" spans="1:18" ht="12">
      <c r="A125" s="339"/>
      <c r="B125" s="330"/>
      <c r="C125" s="330"/>
      <c r="D125" s="331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0"/>
    </row>
    <row r="126" spans="1:18" ht="12">
      <c r="A126" s="339"/>
      <c r="B126" s="330"/>
      <c r="C126" s="330"/>
      <c r="D126" s="331"/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</row>
    <row r="127" spans="1:18" ht="12">
      <c r="A127" s="330"/>
      <c r="B127" s="330"/>
      <c r="C127" s="330"/>
      <c r="D127" s="331"/>
      <c r="E127" s="332"/>
      <c r="F127" s="332"/>
      <c r="G127" s="332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0"/>
    </row>
    <row r="128" spans="1:18" ht="12">
      <c r="A128" s="330"/>
      <c r="B128" s="330"/>
      <c r="C128" s="330"/>
      <c r="D128" s="331"/>
      <c r="E128" s="332"/>
      <c r="F128" s="332"/>
      <c r="G128" s="332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0"/>
    </row>
    <row r="129" spans="1:18" ht="12">
      <c r="A129" s="330"/>
      <c r="B129" s="330"/>
      <c r="C129" s="330"/>
      <c r="D129" s="331"/>
      <c r="E129" s="332"/>
      <c r="F129" s="332"/>
      <c r="G129" s="332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0"/>
    </row>
    <row r="130" spans="1:18" ht="12">
      <c r="A130" s="339"/>
      <c r="B130" s="330"/>
      <c r="C130" s="330"/>
      <c r="D130" s="331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0"/>
    </row>
    <row r="131" spans="1:18" ht="12">
      <c r="A131" s="330"/>
      <c r="B131" s="330"/>
      <c r="C131" s="330"/>
      <c r="D131" s="331"/>
      <c r="E131" s="332"/>
      <c r="F131" s="332"/>
      <c r="G131" s="332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R131" s="330"/>
    </row>
    <row r="132" spans="1:18" ht="12">
      <c r="A132" s="339"/>
      <c r="B132" s="330"/>
      <c r="C132" s="330"/>
      <c r="D132" s="331"/>
      <c r="E132" s="332"/>
      <c r="F132" s="332"/>
      <c r="G132" s="332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0"/>
    </row>
    <row r="133" spans="1:18" ht="12">
      <c r="A133" s="330"/>
      <c r="B133" s="330"/>
      <c r="C133" s="330"/>
      <c r="D133" s="340"/>
      <c r="E133" s="332"/>
      <c r="F133" s="332"/>
      <c r="G133" s="332"/>
      <c r="H133" s="332"/>
      <c r="I133" s="332"/>
      <c r="J133" s="332"/>
      <c r="K133" s="332"/>
      <c r="L133" s="332"/>
      <c r="M133" s="332"/>
      <c r="N133" s="332"/>
      <c r="O133" s="332"/>
      <c r="P133" s="332"/>
      <c r="Q133" s="332"/>
      <c r="R133" s="330"/>
    </row>
    <row r="134" spans="1:18" ht="12">
      <c r="A134" s="330"/>
      <c r="B134" s="330"/>
      <c r="C134" s="330"/>
      <c r="D134" s="331"/>
      <c r="E134" s="332"/>
      <c r="F134" s="332"/>
      <c r="G134" s="332"/>
      <c r="H134" s="332"/>
      <c r="I134" s="332"/>
      <c r="J134" s="332"/>
      <c r="K134" s="332"/>
      <c r="L134" s="332"/>
      <c r="M134" s="332"/>
      <c r="N134" s="332"/>
      <c r="O134" s="332"/>
      <c r="P134" s="332"/>
      <c r="Q134" s="332"/>
      <c r="R134" s="330"/>
    </row>
    <row r="135" spans="1:18" ht="12">
      <c r="A135" s="330"/>
      <c r="B135" s="330"/>
      <c r="C135" s="330"/>
      <c r="D135" s="331"/>
      <c r="E135" s="332"/>
      <c r="F135" s="332"/>
      <c r="G135" s="332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0"/>
    </row>
    <row r="136" spans="1:18" ht="12">
      <c r="A136" s="330"/>
      <c r="B136" s="330"/>
      <c r="C136" s="330"/>
      <c r="D136" s="331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0"/>
    </row>
    <row r="137" spans="1:18" ht="12">
      <c r="A137" s="330"/>
      <c r="B137" s="330"/>
      <c r="C137" s="330"/>
      <c r="D137" s="331"/>
      <c r="E137" s="332"/>
      <c r="F137" s="332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0"/>
    </row>
    <row r="138" spans="1:18" ht="12">
      <c r="A138" s="330"/>
      <c r="B138" s="330"/>
      <c r="C138" s="330"/>
      <c r="D138" s="331"/>
      <c r="E138" s="332"/>
      <c r="F138" s="332"/>
      <c r="G138" s="332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0"/>
    </row>
    <row r="139" spans="1:18" ht="12">
      <c r="A139" s="330"/>
      <c r="B139" s="330"/>
      <c r="C139" s="330"/>
      <c r="D139" s="340"/>
      <c r="E139" s="332"/>
      <c r="F139" s="332"/>
      <c r="G139" s="332"/>
      <c r="H139" s="332"/>
      <c r="I139" s="332"/>
      <c r="J139" s="332"/>
      <c r="K139" s="332"/>
      <c r="L139" s="332"/>
      <c r="M139" s="332"/>
      <c r="N139" s="332"/>
      <c r="O139" s="332"/>
      <c r="P139" s="332"/>
      <c r="Q139" s="332"/>
      <c r="R139" s="330"/>
    </row>
    <row r="140" spans="1:18" ht="12">
      <c r="A140" s="330"/>
      <c r="B140" s="330"/>
      <c r="C140" s="330"/>
      <c r="D140" s="331"/>
      <c r="E140" s="332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0"/>
    </row>
    <row r="141" spans="1:18" ht="12">
      <c r="A141" s="330"/>
      <c r="B141" s="330"/>
      <c r="C141" s="330"/>
      <c r="D141" s="340"/>
      <c r="E141" s="332"/>
      <c r="F141" s="332"/>
      <c r="G141" s="332"/>
      <c r="H141" s="332"/>
      <c r="I141" s="332"/>
      <c r="J141" s="332"/>
      <c r="K141" s="332"/>
      <c r="L141" s="332"/>
      <c r="M141" s="332"/>
      <c r="N141" s="332"/>
      <c r="O141" s="332"/>
      <c r="P141" s="332"/>
      <c r="Q141" s="332"/>
      <c r="R141" s="330"/>
    </row>
    <row r="142" spans="1:18" ht="12">
      <c r="A142" s="330"/>
      <c r="B142" s="330"/>
      <c r="C142" s="330"/>
      <c r="D142" s="340"/>
      <c r="E142" s="332"/>
      <c r="F142" s="332"/>
      <c r="G142" s="332"/>
      <c r="H142" s="332"/>
      <c r="I142" s="332"/>
      <c r="J142" s="332"/>
      <c r="K142" s="332"/>
      <c r="L142" s="332"/>
      <c r="M142" s="332"/>
      <c r="N142" s="332"/>
      <c r="O142" s="332"/>
      <c r="P142" s="332"/>
      <c r="Q142" s="332"/>
      <c r="R142" s="330"/>
    </row>
    <row r="143" spans="1:18" ht="12">
      <c r="A143" s="330"/>
      <c r="B143" s="330"/>
      <c r="C143" s="330"/>
      <c r="D143" s="340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0"/>
    </row>
    <row r="144" spans="1:18" ht="12">
      <c r="A144" s="330"/>
      <c r="B144" s="330"/>
      <c r="C144" s="330"/>
      <c r="D144" s="340"/>
      <c r="E144" s="332"/>
      <c r="F144" s="332"/>
      <c r="G144" s="332"/>
      <c r="H144" s="332"/>
      <c r="I144" s="332"/>
      <c r="J144" s="332"/>
      <c r="K144" s="332"/>
      <c r="L144" s="332"/>
      <c r="M144" s="332"/>
      <c r="N144" s="332"/>
      <c r="O144" s="332"/>
      <c r="P144" s="332"/>
      <c r="Q144" s="332"/>
      <c r="R144" s="330"/>
    </row>
    <row r="145" spans="1:18" ht="12">
      <c r="A145" s="330"/>
      <c r="B145" s="330"/>
      <c r="C145" s="330"/>
      <c r="D145" s="340"/>
      <c r="E145" s="332"/>
      <c r="F145" s="332"/>
      <c r="G145" s="332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0"/>
    </row>
    <row r="146" spans="1:18" ht="12">
      <c r="A146" s="330"/>
      <c r="B146" s="330"/>
      <c r="C146" s="330"/>
      <c r="D146" s="340"/>
      <c r="E146" s="332"/>
      <c r="F146" s="332"/>
      <c r="G146" s="332"/>
      <c r="H146" s="332"/>
      <c r="I146" s="332"/>
      <c r="J146" s="332"/>
      <c r="K146" s="332"/>
      <c r="L146" s="332"/>
      <c r="M146" s="332"/>
      <c r="N146" s="332"/>
      <c r="O146" s="332"/>
      <c r="P146" s="332"/>
      <c r="Q146" s="332"/>
      <c r="R146" s="330"/>
    </row>
    <row r="147" spans="1:18" ht="12">
      <c r="A147" s="330"/>
      <c r="B147" s="330"/>
      <c r="C147" s="330"/>
      <c r="D147" s="340"/>
      <c r="E147" s="332"/>
      <c r="F147" s="332"/>
      <c r="G147" s="332"/>
      <c r="H147" s="332"/>
      <c r="I147" s="332"/>
      <c r="J147" s="332"/>
      <c r="K147" s="332"/>
      <c r="L147" s="332"/>
      <c r="M147" s="332"/>
      <c r="N147" s="332"/>
      <c r="O147" s="332"/>
      <c r="P147" s="332"/>
      <c r="Q147" s="332"/>
      <c r="R147" s="330"/>
    </row>
    <row r="148" spans="1:18" ht="12">
      <c r="A148" s="330"/>
      <c r="B148" s="330"/>
      <c r="C148" s="330"/>
      <c r="D148" s="331"/>
      <c r="E148" s="332"/>
      <c r="F148" s="332"/>
      <c r="G148" s="332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0"/>
    </row>
    <row r="149" spans="1:18" ht="12">
      <c r="A149" s="330"/>
      <c r="B149" s="330"/>
      <c r="C149" s="330"/>
      <c r="D149" s="340"/>
      <c r="E149" s="332"/>
      <c r="F149" s="332"/>
      <c r="G149" s="332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0"/>
    </row>
    <row r="150" spans="1:18" ht="12">
      <c r="A150" s="330"/>
      <c r="B150" s="330"/>
      <c r="C150" s="330"/>
      <c r="D150" s="340"/>
      <c r="E150" s="332"/>
      <c r="F150" s="332"/>
      <c r="G150" s="332"/>
      <c r="H150" s="332"/>
      <c r="I150" s="332"/>
      <c r="J150" s="332"/>
      <c r="K150" s="332"/>
      <c r="L150" s="332"/>
      <c r="M150" s="332"/>
      <c r="N150" s="332"/>
      <c r="O150" s="332"/>
      <c r="P150" s="332"/>
      <c r="Q150" s="332"/>
      <c r="R150" s="330"/>
    </row>
    <row r="151" spans="1:18" ht="12">
      <c r="A151" s="330"/>
      <c r="B151" s="330"/>
      <c r="C151" s="330"/>
      <c r="D151" s="340"/>
      <c r="E151" s="332"/>
      <c r="F151" s="332"/>
      <c r="G151" s="332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0"/>
    </row>
    <row r="152" spans="1:18" ht="12">
      <c r="A152" s="330"/>
      <c r="B152" s="330"/>
      <c r="C152" s="330"/>
      <c r="D152" s="340"/>
      <c r="E152" s="332"/>
      <c r="F152" s="332"/>
      <c r="G152" s="332"/>
      <c r="H152" s="332"/>
      <c r="I152" s="332"/>
      <c r="J152" s="332"/>
      <c r="K152" s="332"/>
      <c r="L152" s="332"/>
      <c r="M152" s="332"/>
      <c r="N152" s="332"/>
      <c r="O152" s="332"/>
      <c r="P152" s="332"/>
      <c r="Q152" s="332"/>
      <c r="R152" s="330"/>
    </row>
    <row r="153" spans="1:18" ht="12">
      <c r="A153" s="330"/>
      <c r="B153" s="330"/>
      <c r="C153" s="330"/>
      <c r="D153" s="340"/>
      <c r="E153" s="332"/>
      <c r="F153" s="332"/>
      <c r="G153" s="332"/>
      <c r="H153" s="332"/>
      <c r="I153" s="332"/>
      <c r="J153" s="332"/>
      <c r="K153" s="332"/>
      <c r="L153" s="332"/>
      <c r="M153" s="332"/>
      <c r="N153" s="332"/>
      <c r="O153" s="332"/>
      <c r="P153" s="332"/>
      <c r="Q153" s="332"/>
      <c r="R153" s="330"/>
    </row>
    <row r="154" spans="1:18" ht="12">
      <c r="A154" s="330"/>
      <c r="B154" s="330"/>
      <c r="C154" s="330"/>
      <c r="D154" s="340"/>
      <c r="E154" s="332"/>
      <c r="F154" s="332"/>
      <c r="G154" s="332"/>
      <c r="H154" s="332"/>
      <c r="I154" s="332"/>
      <c r="J154" s="332"/>
      <c r="K154" s="332"/>
      <c r="L154" s="332"/>
      <c r="M154" s="332"/>
      <c r="N154" s="332"/>
      <c r="O154" s="332"/>
      <c r="P154" s="332"/>
      <c r="Q154" s="332"/>
      <c r="R154" s="330"/>
    </row>
    <row r="155" spans="1:18" ht="12">
      <c r="A155" s="330"/>
      <c r="B155" s="330"/>
      <c r="C155" s="330"/>
      <c r="D155" s="340"/>
      <c r="E155" s="332"/>
      <c r="F155" s="332"/>
      <c r="G155" s="332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0"/>
    </row>
    <row r="156" spans="1:18" ht="12">
      <c r="A156" s="330"/>
      <c r="B156" s="330"/>
      <c r="C156" s="330"/>
      <c r="D156" s="340"/>
      <c r="E156" s="332"/>
      <c r="F156" s="332"/>
      <c r="G156" s="332"/>
      <c r="H156" s="332"/>
      <c r="I156" s="332"/>
      <c r="J156" s="332"/>
      <c r="K156" s="332"/>
      <c r="L156" s="332"/>
      <c r="M156" s="332"/>
      <c r="N156" s="332"/>
      <c r="O156" s="332"/>
      <c r="P156" s="332"/>
      <c r="Q156" s="332"/>
      <c r="R156" s="330"/>
    </row>
    <row r="157" spans="1:18" ht="12">
      <c r="A157" s="330"/>
      <c r="B157" s="330"/>
      <c r="C157" s="330"/>
      <c r="D157" s="340"/>
      <c r="E157" s="332"/>
      <c r="F157" s="332"/>
      <c r="G157" s="332"/>
      <c r="H157" s="332"/>
      <c r="I157" s="332"/>
      <c r="J157" s="332"/>
      <c r="K157" s="332"/>
      <c r="L157" s="332"/>
      <c r="M157" s="332"/>
      <c r="N157" s="332"/>
      <c r="O157" s="332"/>
      <c r="P157" s="332"/>
      <c r="Q157" s="332"/>
      <c r="R157" s="330"/>
    </row>
    <row r="158" spans="1:18" ht="12">
      <c r="A158" s="330"/>
      <c r="B158" s="330"/>
      <c r="C158" s="330"/>
      <c r="D158" s="340"/>
      <c r="E158" s="332"/>
      <c r="F158" s="332"/>
      <c r="G158" s="332"/>
      <c r="H158" s="332"/>
      <c r="I158" s="332"/>
      <c r="J158" s="332"/>
      <c r="K158" s="332"/>
      <c r="L158" s="332"/>
      <c r="M158" s="332"/>
      <c r="N158" s="332"/>
      <c r="O158" s="332"/>
      <c r="P158" s="332"/>
      <c r="Q158" s="332"/>
      <c r="R158" s="330"/>
    </row>
    <row r="159" spans="1:18" ht="12">
      <c r="A159" s="341"/>
      <c r="B159" s="330"/>
      <c r="C159" s="330"/>
      <c r="D159" s="340"/>
      <c r="E159" s="332"/>
      <c r="F159" s="332"/>
      <c r="G159" s="332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0"/>
    </row>
    <row r="160" spans="1:18" ht="12">
      <c r="A160" s="330"/>
      <c r="B160" s="330"/>
      <c r="C160" s="330"/>
      <c r="D160" s="340"/>
      <c r="E160" s="332"/>
      <c r="F160" s="332"/>
      <c r="G160" s="332"/>
      <c r="H160" s="332"/>
      <c r="I160" s="332"/>
      <c r="J160" s="332"/>
      <c r="K160" s="332"/>
      <c r="L160" s="332"/>
      <c r="M160" s="332"/>
      <c r="N160" s="332"/>
      <c r="O160" s="332"/>
      <c r="P160" s="332"/>
      <c r="Q160" s="332"/>
      <c r="R160" s="330"/>
    </row>
    <row r="161" spans="1:18" ht="12">
      <c r="A161" s="330"/>
      <c r="B161" s="330"/>
      <c r="C161" s="330"/>
      <c r="D161" s="340"/>
      <c r="E161" s="332"/>
      <c r="F161" s="332"/>
      <c r="G161" s="332"/>
      <c r="H161" s="332"/>
      <c r="I161" s="332"/>
      <c r="J161" s="332"/>
      <c r="K161" s="332"/>
      <c r="L161" s="332"/>
      <c r="M161" s="332"/>
      <c r="N161" s="332"/>
      <c r="O161" s="332"/>
      <c r="P161" s="332"/>
      <c r="Q161" s="332"/>
      <c r="R161" s="330"/>
    </row>
    <row r="162" spans="1:18" ht="12">
      <c r="A162" s="330"/>
      <c r="B162" s="330"/>
      <c r="C162" s="330"/>
      <c r="D162" s="340"/>
      <c r="E162" s="332"/>
      <c r="F162" s="332"/>
      <c r="G162" s="332"/>
      <c r="H162" s="332"/>
      <c r="I162" s="332"/>
      <c r="J162" s="332"/>
      <c r="K162" s="332"/>
      <c r="L162" s="332"/>
      <c r="M162" s="332"/>
      <c r="N162" s="332"/>
      <c r="O162" s="332"/>
      <c r="P162" s="332"/>
      <c r="Q162" s="332"/>
      <c r="R162" s="330"/>
    </row>
    <row r="163" spans="1:18" ht="12">
      <c r="A163" s="339"/>
      <c r="B163" s="330"/>
      <c r="C163" s="330"/>
      <c r="D163" s="340"/>
      <c r="E163" s="332"/>
      <c r="F163" s="332"/>
      <c r="G163" s="332"/>
      <c r="H163" s="332"/>
      <c r="I163" s="332"/>
      <c r="J163" s="332"/>
      <c r="K163" s="332"/>
      <c r="L163" s="332"/>
      <c r="M163" s="332"/>
      <c r="N163" s="332"/>
      <c r="O163" s="332"/>
      <c r="P163" s="332"/>
      <c r="Q163" s="332"/>
      <c r="R163" s="330"/>
    </row>
    <row r="164" spans="1:18" ht="12">
      <c r="A164" s="339"/>
      <c r="B164" s="330"/>
      <c r="C164" s="330"/>
      <c r="D164" s="331"/>
      <c r="E164" s="332"/>
      <c r="F164" s="332"/>
      <c r="G164" s="332"/>
      <c r="H164" s="332"/>
      <c r="I164" s="332"/>
      <c r="J164" s="332"/>
      <c r="K164" s="332"/>
      <c r="L164" s="332"/>
      <c r="M164" s="332"/>
      <c r="N164" s="332"/>
      <c r="O164" s="332"/>
      <c r="P164" s="332"/>
      <c r="Q164" s="332"/>
      <c r="R164" s="330"/>
    </row>
    <row r="165" spans="1:18" ht="12">
      <c r="A165" s="339"/>
      <c r="B165" s="330"/>
      <c r="C165" s="330"/>
      <c r="D165" s="331"/>
      <c r="E165" s="332"/>
      <c r="F165" s="332"/>
      <c r="G165" s="332"/>
      <c r="H165" s="332"/>
      <c r="I165" s="332"/>
      <c r="J165" s="332"/>
      <c r="K165" s="332"/>
      <c r="L165" s="332"/>
      <c r="M165" s="332"/>
      <c r="N165" s="332"/>
      <c r="O165" s="332"/>
      <c r="P165" s="332"/>
      <c r="Q165" s="332"/>
      <c r="R165" s="330"/>
    </row>
    <row r="166" spans="1:18" ht="12">
      <c r="A166" s="330"/>
      <c r="B166" s="330"/>
      <c r="C166" s="330"/>
      <c r="D166" s="331"/>
      <c r="E166" s="332"/>
      <c r="F166" s="332"/>
      <c r="G166" s="332"/>
      <c r="H166" s="332"/>
      <c r="I166" s="332"/>
      <c r="J166" s="332"/>
      <c r="K166" s="332"/>
      <c r="L166" s="332"/>
      <c r="M166" s="332"/>
      <c r="N166" s="332"/>
      <c r="O166" s="332"/>
      <c r="P166" s="332"/>
      <c r="Q166" s="332"/>
      <c r="R166" s="330"/>
    </row>
    <row r="167" spans="1:18" ht="12">
      <c r="A167" s="339"/>
      <c r="B167" s="330"/>
      <c r="C167" s="330"/>
      <c r="D167" s="331"/>
      <c r="E167" s="332"/>
      <c r="F167" s="332"/>
      <c r="G167" s="332"/>
      <c r="H167" s="332"/>
      <c r="I167" s="332"/>
      <c r="J167" s="332"/>
      <c r="K167" s="332"/>
      <c r="L167" s="332"/>
      <c r="M167" s="332"/>
      <c r="N167" s="332"/>
      <c r="O167" s="332"/>
      <c r="P167" s="332"/>
      <c r="Q167" s="332"/>
      <c r="R167" s="330"/>
    </row>
    <row r="168" spans="1:18" ht="12" hidden="1">
      <c r="A168" s="330"/>
      <c r="B168" s="330"/>
      <c r="C168" s="330"/>
      <c r="D168" s="331"/>
      <c r="E168" s="332"/>
      <c r="F168" s="332"/>
      <c r="G168" s="332"/>
      <c r="H168" s="332"/>
      <c r="I168" s="332"/>
      <c r="J168" s="332"/>
      <c r="K168" s="332"/>
      <c r="L168" s="332"/>
      <c r="M168" s="332"/>
      <c r="N168" s="332"/>
      <c r="O168" s="332"/>
      <c r="P168" s="332"/>
      <c r="Q168" s="332"/>
      <c r="R168" s="330"/>
    </row>
    <row r="169" spans="1:18" ht="12">
      <c r="A169" s="339"/>
      <c r="B169" s="330"/>
      <c r="C169" s="330"/>
      <c r="D169" s="331"/>
      <c r="E169" s="332"/>
      <c r="F169" s="332"/>
      <c r="G169" s="332"/>
      <c r="H169" s="332"/>
      <c r="I169" s="332"/>
      <c r="J169" s="332"/>
      <c r="K169" s="332"/>
      <c r="L169" s="332"/>
      <c r="M169" s="332"/>
      <c r="N169" s="332"/>
      <c r="O169" s="332"/>
      <c r="P169" s="332"/>
      <c r="Q169" s="332"/>
      <c r="R169" s="330"/>
    </row>
    <row r="170" spans="1:18" ht="12">
      <c r="A170" s="339"/>
      <c r="B170" s="330"/>
      <c r="C170" s="330"/>
      <c r="D170" s="331"/>
      <c r="E170" s="332"/>
      <c r="F170" s="332"/>
      <c r="G170" s="332"/>
      <c r="H170" s="332"/>
      <c r="I170" s="332"/>
      <c r="J170" s="332"/>
      <c r="K170" s="332"/>
      <c r="L170" s="332"/>
      <c r="M170" s="332"/>
      <c r="N170" s="332"/>
      <c r="O170" s="332"/>
      <c r="P170" s="332"/>
      <c r="Q170" s="332"/>
      <c r="R170" s="330"/>
    </row>
    <row r="171" spans="1:18" s="301" customFormat="1" ht="12.75">
      <c r="A171" s="333"/>
      <c r="B171" s="333"/>
      <c r="C171" s="333"/>
      <c r="D171" s="342"/>
      <c r="E171" s="333"/>
      <c r="F171" s="333"/>
      <c r="G171" s="333"/>
      <c r="H171" s="333"/>
      <c r="I171" s="333"/>
      <c r="J171" s="333"/>
      <c r="K171" s="333"/>
      <c r="L171" s="333"/>
      <c r="M171" s="333"/>
      <c r="N171" s="333"/>
      <c r="O171" s="333"/>
      <c r="P171" s="333"/>
      <c r="Q171" s="333"/>
      <c r="R171" s="333"/>
    </row>
    <row r="172" spans="1:18" ht="12.75">
      <c r="A172" s="339"/>
      <c r="B172" s="330"/>
      <c r="C172" s="330"/>
      <c r="D172" s="331"/>
      <c r="E172" s="332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2"/>
      <c r="R172" s="333"/>
    </row>
    <row r="173" spans="1:18" ht="12" hidden="1">
      <c r="A173" s="330"/>
      <c r="B173" s="330"/>
      <c r="C173" s="330"/>
      <c r="D173" s="331"/>
      <c r="E173" s="332"/>
      <c r="F173" s="332"/>
      <c r="G173" s="332"/>
      <c r="H173" s="332"/>
      <c r="I173" s="332"/>
      <c r="J173" s="332"/>
      <c r="K173" s="332"/>
      <c r="L173" s="332"/>
      <c r="M173" s="332"/>
      <c r="N173" s="332"/>
      <c r="O173" s="332"/>
      <c r="P173" s="332"/>
      <c r="Q173" s="332"/>
      <c r="R173" s="330"/>
    </row>
    <row r="174" spans="1:18" ht="12" hidden="1">
      <c r="A174" s="330"/>
      <c r="B174" s="330"/>
      <c r="C174" s="330"/>
      <c r="D174" s="331"/>
      <c r="E174" s="332"/>
      <c r="F174" s="332"/>
      <c r="G174" s="332"/>
      <c r="H174" s="332"/>
      <c r="I174" s="332"/>
      <c r="J174" s="332"/>
      <c r="K174" s="332"/>
      <c r="L174" s="332"/>
      <c r="M174" s="332"/>
      <c r="N174" s="332"/>
      <c r="O174" s="332"/>
      <c r="P174" s="332"/>
      <c r="Q174" s="332"/>
      <c r="R174" s="330"/>
    </row>
    <row r="175" spans="1:18" ht="12" hidden="1">
      <c r="A175" s="330"/>
      <c r="B175" s="330"/>
      <c r="C175" s="330"/>
      <c r="D175" s="331"/>
      <c r="E175" s="332"/>
      <c r="F175" s="332"/>
      <c r="G175" s="332"/>
      <c r="H175" s="332"/>
      <c r="I175" s="332"/>
      <c r="J175" s="332"/>
      <c r="K175" s="332"/>
      <c r="L175" s="332"/>
      <c r="M175" s="332"/>
      <c r="N175" s="332"/>
      <c r="O175" s="332"/>
      <c r="P175" s="332"/>
      <c r="Q175" s="332"/>
      <c r="R175" s="330"/>
    </row>
    <row r="176" spans="1:18" ht="12">
      <c r="A176" s="330"/>
      <c r="B176" s="330"/>
      <c r="C176" s="330"/>
      <c r="D176" s="331"/>
      <c r="E176" s="330"/>
      <c r="F176" s="330"/>
      <c r="G176" s="330"/>
      <c r="H176" s="330"/>
      <c r="I176" s="330"/>
      <c r="J176" s="330"/>
      <c r="K176" s="330"/>
      <c r="L176" s="330"/>
      <c r="M176" s="330"/>
      <c r="N176" s="330"/>
      <c r="O176" s="330"/>
      <c r="P176" s="330"/>
      <c r="Q176" s="330"/>
      <c r="R176" s="330"/>
    </row>
    <row r="177" spans="1:18" ht="12">
      <c r="A177" s="330"/>
      <c r="B177" s="330"/>
      <c r="C177" s="330"/>
      <c r="D177" s="331"/>
      <c r="E177" s="330"/>
      <c r="F177" s="330"/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30"/>
    </row>
    <row r="178" spans="1:18" ht="12">
      <c r="A178" s="330"/>
      <c r="B178" s="330"/>
      <c r="C178" s="330"/>
      <c r="D178" s="331"/>
      <c r="E178" s="330"/>
      <c r="F178" s="330"/>
      <c r="G178" s="330"/>
      <c r="H178" s="330"/>
      <c r="I178" s="330"/>
      <c r="J178" s="330"/>
      <c r="K178" s="330"/>
      <c r="L178" s="330"/>
      <c r="M178" s="330"/>
      <c r="N178" s="330"/>
      <c r="O178" s="330"/>
      <c r="P178" s="330"/>
      <c r="Q178" s="330"/>
      <c r="R178" s="330"/>
    </row>
  </sheetData>
  <sheetProtection password="EA63" sheet="1" objects="1" scenarios="1"/>
  <printOptions/>
  <pageMargins left="0.787401575" right="0.787401575" top="0.984251969" bottom="0.984251969" header="0.4921259845" footer="0.4921259845"/>
  <pageSetup blackAndWhite="1" horizontalDpi="300" verticalDpi="300" orientation="landscape" scale="60" r:id="rId1"/>
  <headerFooter alignWithMargins="0">
    <oddFooter>&amp;L&amp;P</oddFooter>
  </headerFooter>
  <rowBreaks count="2" manualBreakCount="2">
    <brk id="61" max="65535" man="1"/>
    <brk id="121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L52"/>
  <sheetViews>
    <sheetView zoomScale="75" zoomScaleNormal="75" zoomScalePageLayoutView="0" workbookViewId="0" topLeftCell="A1">
      <selection activeCell="I11" sqref="I11"/>
    </sheetView>
  </sheetViews>
  <sheetFormatPr defaultColWidth="11.421875" defaultRowHeight="12.75"/>
  <cols>
    <col min="1" max="1" width="4.57421875" style="0" customWidth="1"/>
    <col min="2" max="2" width="23.140625" style="0" customWidth="1"/>
    <col min="3" max="3" width="9.7109375" style="0" customWidth="1"/>
    <col min="4" max="4" width="17.140625" style="0" customWidth="1"/>
    <col min="5" max="5" width="8.140625" style="0" customWidth="1"/>
    <col min="6" max="6" width="12.7109375" style="3" customWidth="1"/>
    <col min="7" max="7" width="11.140625" style="2" customWidth="1"/>
    <col min="8" max="8" width="12.7109375" style="11" customWidth="1"/>
    <col min="9" max="9" width="13.7109375" style="47" customWidth="1"/>
    <col min="10" max="11" width="13.7109375" style="30" customWidth="1"/>
    <col min="12" max="17" width="11.421875" style="11" customWidth="1"/>
  </cols>
  <sheetData>
    <row r="1" spans="1:7" ht="12.75">
      <c r="A1" s="220"/>
      <c r="B1" s="221"/>
      <c r="C1" s="221"/>
      <c r="D1" s="221"/>
      <c r="E1" s="221"/>
      <c r="F1" s="222"/>
      <c r="G1" s="223"/>
    </row>
    <row r="2" spans="1:7" ht="12.75">
      <c r="A2" s="75" t="s">
        <v>76</v>
      </c>
      <c r="B2" s="221"/>
      <c r="C2" s="221"/>
      <c r="D2" s="221"/>
      <c r="E2" s="221"/>
      <c r="F2" s="222"/>
      <c r="G2" s="223"/>
    </row>
    <row r="3" spans="1:7" ht="12.75">
      <c r="A3" s="75" t="s">
        <v>77</v>
      </c>
      <c r="B3" s="221"/>
      <c r="C3" s="224"/>
      <c r="D3" s="221"/>
      <c r="E3" s="221"/>
      <c r="F3" s="222"/>
      <c r="G3" s="223"/>
    </row>
    <row r="4" spans="1:7" ht="12.75">
      <c r="A4" s="221"/>
      <c r="B4" s="225"/>
      <c r="C4" s="224"/>
      <c r="D4" s="221"/>
      <c r="E4" s="221"/>
      <c r="F4" s="222"/>
      <c r="G4" s="223"/>
    </row>
    <row r="5" spans="1:7" ht="11.25" customHeight="1" thickBot="1">
      <c r="A5" s="159"/>
      <c r="B5" s="236"/>
      <c r="C5" s="237"/>
      <c r="D5" s="159"/>
      <c r="E5" s="159"/>
      <c r="F5" s="215"/>
      <c r="G5" s="161"/>
    </row>
    <row r="6" spans="1:11" ht="12.75">
      <c r="A6" s="226"/>
      <c r="B6" s="227"/>
      <c r="C6" s="227"/>
      <c r="D6" s="227"/>
      <c r="E6" s="226"/>
      <c r="F6" s="228"/>
      <c r="G6" s="229"/>
      <c r="I6" s="34"/>
      <c r="J6" s="48"/>
      <c r="K6" s="48"/>
    </row>
    <row r="7" spans="1:11" ht="12.75">
      <c r="A7" s="230"/>
      <c r="B7" s="79"/>
      <c r="C7" s="79"/>
      <c r="D7" s="79"/>
      <c r="E7" s="230"/>
      <c r="F7" s="231"/>
      <c r="G7" s="232"/>
      <c r="H7" s="49"/>
      <c r="I7" s="34"/>
      <c r="J7" s="29"/>
      <c r="K7" s="29"/>
    </row>
    <row r="8" spans="1:11" ht="13.5" thickBot="1">
      <c r="A8" s="183"/>
      <c r="B8" s="233"/>
      <c r="C8" s="233"/>
      <c r="D8" s="233"/>
      <c r="E8" s="183"/>
      <c r="F8" s="234"/>
      <c r="G8" s="235"/>
      <c r="I8" s="34"/>
      <c r="J8" s="29"/>
      <c r="K8" s="29"/>
    </row>
    <row r="9" spans="1:7" ht="12.75">
      <c r="A9" s="184" t="s">
        <v>78</v>
      </c>
      <c r="B9" s="55"/>
      <c r="C9" s="55"/>
      <c r="D9" s="55"/>
      <c r="E9" s="67"/>
      <c r="F9" s="241"/>
      <c r="G9" s="242"/>
    </row>
    <row r="10" spans="1:8" ht="12.75">
      <c r="A10" s="60"/>
      <c r="B10" s="55" t="s">
        <v>79</v>
      </c>
      <c r="C10" s="55"/>
      <c r="D10" s="55"/>
      <c r="E10" s="238"/>
      <c r="F10" s="245">
        <f>Ventes!D15</f>
        <v>0</v>
      </c>
      <c r="G10" s="242"/>
      <c r="H10" s="10"/>
    </row>
    <row r="11" spans="1:8" ht="12.75">
      <c r="A11" s="60"/>
      <c r="B11" s="55" t="s">
        <v>80</v>
      </c>
      <c r="C11" s="55"/>
      <c r="D11" s="55"/>
      <c r="E11" s="238"/>
      <c r="F11" s="245">
        <f>'Budget de caisse'!E8</f>
        <v>0</v>
      </c>
      <c r="G11" s="242"/>
      <c r="H11" s="10"/>
    </row>
    <row r="12" spans="1:8" ht="12.75">
      <c r="A12" s="184" t="s">
        <v>81</v>
      </c>
      <c r="B12" s="55"/>
      <c r="C12" s="55"/>
      <c r="D12" s="55"/>
      <c r="E12" s="238"/>
      <c r="F12" s="245">
        <f>F10+F11</f>
        <v>0</v>
      </c>
      <c r="G12" s="242"/>
      <c r="H12" s="21"/>
    </row>
    <row r="13" spans="1:8" ht="12.75">
      <c r="A13" s="60"/>
      <c r="B13" s="55"/>
      <c r="C13" s="55"/>
      <c r="D13" s="55"/>
      <c r="E13" s="67"/>
      <c r="F13" s="241"/>
      <c r="G13" s="242"/>
      <c r="H13" s="10"/>
    </row>
    <row r="14" spans="1:8" ht="12.75">
      <c r="A14" s="184" t="s">
        <v>82</v>
      </c>
      <c r="B14" s="55"/>
      <c r="C14" s="55"/>
      <c r="D14" s="55"/>
      <c r="E14" s="67"/>
      <c r="F14" s="241"/>
      <c r="G14" s="242"/>
      <c r="H14" s="10"/>
    </row>
    <row r="15" spans="1:8" ht="12.75">
      <c r="A15" s="60"/>
      <c r="B15" s="87" t="s">
        <v>83</v>
      </c>
      <c r="C15" s="55"/>
      <c r="D15" s="55"/>
      <c r="E15" s="238"/>
      <c r="F15" s="245">
        <f>Questions!F7</f>
        <v>0</v>
      </c>
      <c r="G15" s="242"/>
      <c r="H15" s="10"/>
    </row>
    <row r="16" spans="1:9" ht="12.75">
      <c r="A16" s="60"/>
      <c r="B16" s="239" t="str">
        <f>'Budget de caisse'!B13</f>
        <v>Matières premières</v>
      </c>
      <c r="C16" s="55"/>
      <c r="D16" s="55"/>
      <c r="E16" s="240" t="e">
        <f>F16/F$12</f>
        <v>#DIV/0!</v>
      </c>
      <c r="F16" s="245">
        <f>Production!C80</f>
        <v>0</v>
      </c>
      <c r="G16" s="243"/>
      <c r="H16" s="10"/>
      <c r="I16" s="50"/>
    </row>
    <row r="17" spans="1:8" ht="12.75">
      <c r="A17" s="60"/>
      <c r="B17" s="87" t="s">
        <v>84</v>
      </c>
      <c r="C17" s="55"/>
      <c r="D17" s="55"/>
      <c r="E17" s="238"/>
      <c r="F17" s="245">
        <f>(F15+Production!C82)*-1</f>
        <v>0</v>
      </c>
      <c r="G17" s="242"/>
      <c r="H17" s="21"/>
    </row>
    <row r="18" spans="1:9" ht="12.75">
      <c r="A18" s="60"/>
      <c r="B18" s="62" t="str">
        <f>'Budget de caisse'!B14</f>
        <v>Salaires de production</v>
      </c>
      <c r="C18" s="55"/>
      <c r="D18" s="55"/>
      <c r="E18" s="240" t="e">
        <f>F18/F$12</f>
        <v>#DIV/0!</v>
      </c>
      <c r="F18" s="245">
        <f>'Budget de caisse'!E14</f>
        <v>0</v>
      </c>
      <c r="G18" s="243"/>
      <c r="H18" s="10"/>
      <c r="I18" s="50"/>
    </row>
    <row r="19" spans="1:9" ht="12.75">
      <c r="A19" s="60"/>
      <c r="B19" s="62" t="str">
        <f>'Budget de caisse'!B15</f>
        <v>Avantages sociaux</v>
      </c>
      <c r="C19" s="55"/>
      <c r="D19" s="55"/>
      <c r="E19" s="240" t="e">
        <f>F19/F$12</f>
        <v>#DIV/0!</v>
      </c>
      <c r="F19" s="245">
        <f>'Budget de caisse'!E15</f>
        <v>0</v>
      </c>
      <c r="G19" s="243"/>
      <c r="H19" s="10"/>
      <c r="I19" s="50"/>
    </row>
    <row r="20" spans="1:9" ht="12.75">
      <c r="A20" s="60"/>
      <c r="B20" s="62" t="str">
        <f>'Budget de caisse'!B16</f>
        <v>Sous-traitance</v>
      </c>
      <c r="C20" s="55"/>
      <c r="D20" s="55"/>
      <c r="E20" s="240" t="e">
        <f>F20/F$12</f>
        <v>#DIV/0!</v>
      </c>
      <c r="F20" s="245">
        <f>'Budget de caisse'!E16</f>
        <v>0</v>
      </c>
      <c r="G20" s="243"/>
      <c r="H20" s="10"/>
      <c r="I20" s="50"/>
    </row>
    <row r="21" spans="1:9" ht="12.75">
      <c r="A21" s="60"/>
      <c r="B21" s="62" t="str">
        <f>'Budget de caisse'!B17</f>
        <v>Fournitures d'atelier</v>
      </c>
      <c r="C21" s="55"/>
      <c r="D21" s="55"/>
      <c r="E21" s="240" t="e">
        <f>F21/F$12</f>
        <v>#DIV/0!</v>
      </c>
      <c r="F21" s="245">
        <f>'Budget de caisse'!E17</f>
        <v>0</v>
      </c>
      <c r="G21" s="243"/>
      <c r="H21" s="10"/>
      <c r="I21" s="50"/>
    </row>
    <row r="22" spans="1:9" ht="12.75">
      <c r="A22" s="60"/>
      <c r="B22" s="62" t="str">
        <f>'Budget de caisse'!B18</f>
        <v>Transport</v>
      </c>
      <c r="C22" s="55"/>
      <c r="D22" s="55"/>
      <c r="E22" s="240" t="e">
        <f>F22/F$12</f>
        <v>#DIV/0!</v>
      </c>
      <c r="F22" s="245">
        <f>'Budget de caisse'!E18</f>
        <v>0</v>
      </c>
      <c r="G22" s="243"/>
      <c r="H22" s="10"/>
      <c r="I22" s="50"/>
    </row>
    <row r="23" spans="1:8" ht="12.75">
      <c r="A23" s="60"/>
      <c r="B23" s="55"/>
      <c r="C23" s="55"/>
      <c r="D23" s="55"/>
      <c r="E23" s="67"/>
      <c r="F23" s="241"/>
      <c r="G23" s="242"/>
      <c r="H23" s="10"/>
    </row>
    <row r="24" spans="1:8" ht="12.75">
      <c r="A24" s="184" t="s">
        <v>85</v>
      </c>
      <c r="B24" s="55"/>
      <c r="C24" s="55"/>
      <c r="D24" s="55"/>
      <c r="E24" s="67"/>
      <c r="F24" s="245">
        <f>SUM(F15:F23)</f>
        <v>0</v>
      </c>
      <c r="G24" s="246" t="e">
        <f>F24/$F$12</f>
        <v>#DIV/0!</v>
      </c>
      <c r="H24" s="21"/>
    </row>
    <row r="25" spans="1:8" ht="12.75">
      <c r="A25" s="60"/>
      <c r="B25" s="55"/>
      <c r="C25" s="55"/>
      <c r="D25" s="55"/>
      <c r="E25" s="67"/>
      <c r="F25" s="241"/>
      <c r="G25" s="242"/>
      <c r="H25" s="10"/>
    </row>
    <row r="26" spans="1:8" ht="12.75">
      <c r="A26" s="184" t="s">
        <v>86</v>
      </c>
      <c r="B26" s="55"/>
      <c r="C26" s="55"/>
      <c r="D26" s="55"/>
      <c r="E26" s="67"/>
      <c r="F26" s="245">
        <f>F12-F24</f>
        <v>0</v>
      </c>
      <c r="G26" s="246" t="e">
        <f>F26/$F$12</f>
        <v>#DIV/0!</v>
      </c>
      <c r="H26" s="21"/>
    </row>
    <row r="27" spans="1:8" ht="12.75">
      <c r="A27" s="60"/>
      <c r="B27" s="55"/>
      <c r="C27" s="55"/>
      <c r="D27" s="55"/>
      <c r="E27" s="67"/>
      <c r="F27" s="241"/>
      <c r="G27" s="242"/>
      <c r="H27" s="10"/>
    </row>
    <row r="28" spans="1:8" ht="12.75">
      <c r="A28" s="184" t="s">
        <v>87</v>
      </c>
      <c r="B28" s="55"/>
      <c r="C28" s="55"/>
      <c r="D28" s="55"/>
      <c r="E28" s="67"/>
      <c r="F28" s="241"/>
      <c r="G28" s="242"/>
      <c r="H28" s="10"/>
    </row>
    <row r="29" spans="1:9" ht="12.75">
      <c r="A29" s="60"/>
      <c r="B29" s="62" t="str">
        <f>'Budget de caisse'!B19</f>
        <v>Salaires - administration</v>
      </c>
      <c r="C29" s="55"/>
      <c r="D29" s="55"/>
      <c r="E29" s="240" t="e">
        <f aca="true" t="shared" si="0" ref="E29:E48">F29/F$12</f>
        <v>#DIV/0!</v>
      </c>
      <c r="F29" s="245">
        <f>'Budget de caisse'!E19</f>
        <v>0</v>
      </c>
      <c r="G29" s="244"/>
      <c r="H29" s="10"/>
      <c r="I29" s="50"/>
    </row>
    <row r="30" spans="1:9" ht="12.75">
      <c r="A30" s="60"/>
      <c r="B30" s="62" t="str">
        <f>'Budget de caisse'!B20</f>
        <v>Avantages sociaux</v>
      </c>
      <c r="C30" s="55"/>
      <c r="D30" s="55"/>
      <c r="E30" s="240" t="e">
        <f t="shared" si="0"/>
        <v>#DIV/0!</v>
      </c>
      <c r="F30" s="245">
        <f>'Budget de caisse'!E20</f>
        <v>0</v>
      </c>
      <c r="G30" s="243"/>
      <c r="H30" s="10"/>
      <c r="I30" s="50"/>
    </row>
    <row r="31" spans="1:9" ht="12.75">
      <c r="A31" s="60"/>
      <c r="B31" s="62" t="str">
        <f>'Budget de caisse'!B21</f>
        <v>Loyer</v>
      </c>
      <c r="C31" s="55"/>
      <c r="D31" s="55"/>
      <c r="E31" s="240" t="e">
        <f t="shared" si="0"/>
        <v>#DIV/0!</v>
      </c>
      <c r="F31" s="245">
        <f>'Budget de caisse'!E21</f>
        <v>0</v>
      </c>
      <c r="G31" s="243"/>
      <c r="H31" s="10"/>
      <c r="I31" s="50"/>
    </row>
    <row r="32" spans="1:9" ht="12.75">
      <c r="A32" s="60"/>
      <c r="B32" s="62" t="str">
        <f>'Budget de caisse'!B22</f>
        <v>Électricité/chauffage</v>
      </c>
      <c r="C32" s="55"/>
      <c r="D32" s="55"/>
      <c r="E32" s="240" t="e">
        <f t="shared" si="0"/>
        <v>#DIV/0!</v>
      </c>
      <c r="F32" s="245">
        <f>'Budget de caisse'!E22</f>
        <v>0</v>
      </c>
      <c r="G32" s="243"/>
      <c r="H32" s="10"/>
      <c r="I32" s="50"/>
    </row>
    <row r="33" spans="1:9" ht="12.75">
      <c r="A33" s="60"/>
      <c r="B33" s="62" t="str">
        <f>'Budget de caisse'!B23</f>
        <v>Assurances</v>
      </c>
      <c r="C33" s="55"/>
      <c r="D33" s="55"/>
      <c r="E33" s="240" t="e">
        <f t="shared" si="0"/>
        <v>#DIV/0!</v>
      </c>
      <c r="F33" s="245">
        <f>'Budget de caisse'!E23</f>
        <v>0</v>
      </c>
      <c r="G33" s="243"/>
      <c r="H33" s="10"/>
      <c r="I33" s="50"/>
    </row>
    <row r="34" spans="1:9" ht="12.75">
      <c r="A34" s="60"/>
      <c r="B34" s="62" t="str">
        <f>'Budget de caisse'!B24</f>
        <v>Taxes et permis</v>
      </c>
      <c r="C34" s="55"/>
      <c r="D34" s="55"/>
      <c r="E34" s="240" t="e">
        <f t="shared" si="0"/>
        <v>#DIV/0!</v>
      </c>
      <c r="F34" s="245">
        <f>'Budget de caisse'!E24</f>
        <v>0</v>
      </c>
      <c r="G34" s="243"/>
      <c r="H34" s="10"/>
      <c r="I34" s="50"/>
    </row>
    <row r="35" spans="1:9" ht="12.75">
      <c r="A35" s="60"/>
      <c r="B35" s="62" t="str">
        <f>'Budget de caisse'!B25</f>
        <v>Entretien/réparation</v>
      </c>
      <c r="C35" s="55"/>
      <c r="D35" s="55"/>
      <c r="E35" s="240" t="e">
        <f t="shared" si="0"/>
        <v>#DIV/0!</v>
      </c>
      <c r="F35" s="245">
        <f>'Budget de caisse'!E25</f>
        <v>0</v>
      </c>
      <c r="G35" s="243"/>
      <c r="H35" s="10"/>
      <c r="I35" s="50"/>
    </row>
    <row r="36" spans="1:9" ht="12.75">
      <c r="A36" s="60"/>
      <c r="B36" s="62" t="str">
        <f>'Budget de caisse'!B26</f>
        <v>Télécommunications</v>
      </c>
      <c r="C36" s="55"/>
      <c r="D36" s="55"/>
      <c r="E36" s="240" t="e">
        <f t="shared" si="0"/>
        <v>#DIV/0!</v>
      </c>
      <c r="F36" s="245">
        <f>'Budget de caisse'!E26</f>
        <v>0</v>
      </c>
      <c r="G36" s="243"/>
      <c r="H36" s="10"/>
      <c r="I36" s="50"/>
    </row>
    <row r="37" spans="1:9" ht="12.75">
      <c r="A37" s="60"/>
      <c r="B37" s="62" t="str">
        <f>'Budget de caisse'!B27</f>
        <v>Dépenses véhicules</v>
      </c>
      <c r="C37" s="55"/>
      <c r="D37" s="55"/>
      <c r="E37" s="240" t="e">
        <f t="shared" si="0"/>
        <v>#DIV/0!</v>
      </c>
      <c r="F37" s="245">
        <f>'Budget de caisse'!E27</f>
        <v>0</v>
      </c>
      <c r="G37" s="243"/>
      <c r="H37" s="10"/>
      <c r="I37" s="50"/>
    </row>
    <row r="38" spans="1:9" ht="12.75">
      <c r="A38" s="60"/>
      <c r="B38" s="62" t="str">
        <f>'Budget de caisse'!B28</f>
        <v>Commissions sur ventes</v>
      </c>
      <c r="C38" s="55"/>
      <c r="D38" s="55"/>
      <c r="E38" s="240" t="e">
        <f t="shared" si="0"/>
        <v>#DIV/0!</v>
      </c>
      <c r="F38" s="245">
        <f>'Budget de caisse'!E28</f>
        <v>0</v>
      </c>
      <c r="G38" s="243"/>
      <c r="H38" s="10"/>
      <c r="I38" s="50"/>
    </row>
    <row r="39" spans="1:9" ht="12.75">
      <c r="A39" s="60"/>
      <c r="B39" s="62" t="str">
        <f>'Budget de caisse'!B29</f>
        <v>Frais de représentation</v>
      </c>
      <c r="C39" s="55"/>
      <c r="D39" s="55"/>
      <c r="E39" s="240" t="e">
        <f t="shared" si="0"/>
        <v>#DIV/0!</v>
      </c>
      <c r="F39" s="245">
        <f>'Budget de caisse'!E29</f>
        <v>0</v>
      </c>
      <c r="G39" s="243"/>
      <c r="H39" s="10"/>
      <c r="I39" s="50"/>
    </row>
    <row r="40" spans="1:9" ht="12.75">
      <c r="A40" s="60"/>
      <c r="B40" s="62" t="str">
        <f>'Budget de caisse'!B30</f>
        <v>Publicité/promotion</v>
      </c>
      <c r="C40" s="55"/>
      <c r="D40" s="55"/>
      <c r="E40" s="240" t="e">
        <f t="shared" si="0"/>
        <v>#DIV/0!</v>
      </c>
      <c r="F40" s="245">
        <f>'Budget de caisse'!E30</f>
        <v>0</v>
      </c>
      <c r="G40" s="243"/>
      <c r="H40" s="10"/>
      <c r="I40" s="50"/>
    </row>
    <row r="41" spans="1:9" ht="12.75">
      <c r="A41" s="60"/>
      <c r="B41" s="62" t="str">
        <f>'Budget de caisse'!B31</f>
        <v>Formation</v>
      </c>
      <c r="C41" s="55"/>
      <c r="D41" s="55"/>
      <c r="E41" s="240" t="e">
        <f t="shared" si="0"/>
        <v>#DIV/0!</v>
      </c>
      <c r="F41" s="245">
        <f>'Budget de caisse'!E31</f>
        <v>0</v>
      </c>
      <c r="G41" s="244"/>
      <c r="H41" s="10"/>
      <c r="I41" s="50"/>
    </row>
    <row r="42" spans="1:9" ht="12.75">
      <c r="A42" s="60"/>
      <c r="B42" s="62" t="str">
        <f>'Budget de caisse'!B32</f>
        <v>Fournitures de bureau</v>
      </c>
      <c r="C42" s="55"/>
      <c r="D42" s="55"/>
      <c r="E42" s="240" t="e">
        <f t="shared" si="0"/>
        <v>#DIV/0!</v>
      </c>
      <c r="F42" s="245">
        <f>'Budget de caisse'!E32</f>
        <v>0</v>
      </c>
      <c r="G42" s="243"/>
      <c r="H42" s="10"/>
      <c r="I42" s="50"/>
    </row>
    <row r="43" spans="1:9" ht="12.75">
      <c r="A43" s="60"/>
      <c r="B43" s="62" t="str">
        <f>'Budget de caisse'!B33</f>
        <v>Abonnements/cotisations</v>
      </c>
      <c r="C43" s="55"/>
      <c r="D43" s="55"/>
      <c r="E43" s="240" t="e">
        <f t="shared" si="0"/>
        <v>#DIV/0!</v>
      </c>
      <c r="F43" s="245">
        <f>'Budget de caisse'!E33</f>
        <v>0</v>
      </c>
      <c r="G43" s="243"/>
      <c r="H43" s="10"/>
      <c r="I43" s="50"/>
    </row>
    <row r="44" spans="1:9" ht="12.75">
      <c r="A44" s="60"/>
      <c r="B44" s="62" t="str">
        <f>'Budget de caisse'!B34</f>
        <v>Honoraires professionnels</v>
      </c>
      <c r="C44" s="55"/>
      <c r="D44" s="55"/>
      <c r="E44" s="240" t="e">
        <f t="shared" si="0"/>
        <v>#DIV/0!</v>
      </c>
      <c r="F44" s="245">
        <f>'Budget de caisse'!E34</f>
        <v>0</v>
      </c>
      <c r="G44" s="243"/>
      <c r="H44" s="10"/>
      <c r="I44" s="50"/>
    </row>
    <row r="45" spans="1:9" ht="12.75">
      <c r="A45" s="60"/>
      <c r="B45" s="62" t="str">
        <f>'Budget de caisse'!B35</f>
        <v>Intérêts/marge de crédit</v>
      </c>
      <c r="C45" s="55"/>
      <c r="D45" s="55"/>
      <c r="E45" s="240" t="e">
        <f t="shared" si="0"/>
        <v>#DIV/0!</v>
      </c>
      <c r="F45" s="245">
        <f>'Budget de caisse'!E35</f>
        <v>0</v>
      </c>
      <c r="G45" s="243"/>
      <c r="H45" s="10"/>
      <c r="I45" s="50"/>
    </row>
    <row r="46" spans="1:9" ht="12.75">
      <c r="A46" s="60"/>
      <c r="B46" s="62" t="str">
        <f>'Budget de caisse'!B36</f>
        <v>Frais de banque</v>
      </c>
      <c r="C46" s="55"/>
      <c r="D46" s="55"/>
      <c r="E46" s="240" t="e">
        <f t="shared" si="0"/>
        <v>#DIV/0!</v>
      </c>
      <c r="F46" s="245">
        <f>'Budget de caisse'!E36</f>
        <v>0</v>
      </c>
      <c r="G46" s="243"/>
      <c r="H46" s="10"/>
      <c r="I46" s="50"/>
    </row>
    <row r="47" spans="1:9" ht="12.75">
      <c r="A47" s="60"/>
      <c r="B47" s="62" t="str">
        <f>'Budget de caisse'!B37</f>
        <v>Autres</v>
      </c>
      <c r="C47" s="55"/>
      <c r="D47" s="55"/>
      <c r="E47" s="240" t="e">
        <f t="shared" si="0"/>
        <v>#DIV/0!</v>
      </c>
      <c r="F47" s="245">
        <f>'Budget de caisse'!E37</f>
        <v>0</v>
      </c>
      <c r="G47" s="243"/>
      <c r="H47" s="10"/>
      <c r="I47" s="50"/>
    </row>
    <row r="48" spans="1:12" ht="12.75">
      <c r="A48" s="60"/>
      <c r="B48" s="62" t="str">
        <f>'Budget de caisse'!B38</f>
        <v>Autres</v>
      </c>
      <c r="C48" s="55"/>
      <c r="D48" s="55"/>
      <c r="E48" s="240" t="e">
        <f t="shared" si="0"/>
        <v>#DIV/0!</v>
      </c>
      <c r="F48" s="245">
        <f>'Budget de caisse'!E38</f>
        <v>0</v>
      </c>
      <c r="G48" s="243"/>
      <c r="H48" s="10"/>
      <c r="I48" s="50"/>
      <c r="L48" s="26"/>
    </row>
    <row r="49" spans="1:8" ht="12.75">
      <c r="A49" s="184" t="s">
        <v>88</v>
      </c>
      <c r="B49" s="55"/>
      <c r="C49" s="55"/>
      <c r="D49" s="55"/>
      <c r="E49" s="238"/>
      <c r="F49" s="245">
        <f>SUM(F29:F48)</f>
        <v>0</v>
      </c>
      <c r="G49" s="243">
        <f>IF(F49=0,0,F49/F$12)</f>
        <v>0</v>
      </c>
      <c r="H49" s="21"/>
    </row>
    <row r="50" spans="1:8" ht="12.75">
      <c r="A50" s="60"/>
      <c r="B50" s="55"/>
      <c r="C50" s="55"/>
      <c r="D50" s="55"/>
      <c r="E50" s="67"/>
      <c r="F50" s="241"/>
      <c r="G50" s="242"/>
      <c r="H50" s="10"/>
    </row>
    <row r="51" spans="1:9" ht="13.5" thickBot="1">
      <c r="A51" s="186" t="s">
        <v>110</v>
      </c>
      <c r="B51" s="72"/>
      <c r="C51" s="72"/>
      <c r="D51" s="72"/>
      <c r="E51" s="68"/>
      <c r="F51" s="247">
        <f>F26-F49</f>
        <v>0</v>
      </c>
      <c r="G51" s="248" t="e">
        <f>F51/$F$12</f>
        <v>#DIV/0!</v>
      </c>
      <c r="H51" s="21"/>
      <c r="I51" s="50"/>
    </row>
    <row r="52" spans="1:7" ht="12.75">
      <c r="A52" s="5"/>
      <c r="B52" s="5"/>
      <c r="C52" s="5"/>
      <c r="D52" s="5"/>
      <c r="E52" s="5"/>
      <c r="F52" s="249"/>
      <c r="G52" s="250"/>
    </row>
  </sheetData>
  <sheetProtection password="EA63" sheet="1" objects="1" scenarios="1"/>
  <printOptions/>
  <pageMargins left="0.787401575" right="0.787401575" top="0.984251969" bottom="0.984251969" header="0.4921259845" footer="0.4921259845"/>
  <pageSetup blackAndWhite="1" horizontalDpi="300" verticalDpi="300" orientation="portrait" scale="90" r:id="rId1"/>
  <headerFooter alignWithMargins="0">
    <oddFooter>&amp;L&amp;P</oddFooter>
  </headerFooter>
  <rowBreaks count="1" manualBreakCount="1">
    <brk id="52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="75" zoomScaleNormal="75" zoomScalePageLayoutView="0" workbookViewId="0" topLeftCell="A1">
      <selection activeCell="A32" sqref="A32"/>
    </sheetView>
  </sheetViews>
  <sheetFormatPr defaultColWidth="11.421875" defaultRowHeight="12.75"/>
  <sheetData/>
  <sheetProtection password="EA63" sheet="1" objects="1" scenarios="1"/>
  <printOptions/>
  <pageMargins left="0.787401575" right="0.787401575" top="0.984251969" bottom="0.984251969" header="0.4921259845" footer="0.4921259845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CEDIC</dc:creator>
  <cp:keywords/>
  <dc:description/>
  <cp:lastModifiedBy>Emploi</cp:lastModifiedBy>
  <cp:lastPrinted>2009-03-13T11:39:26Z</cp:lastPrinted>
  <dcterms:created xsi:type="dcterms:W3CDTF">1997-03-27T20:18:37Z</dcterms:created>
  <dcterms:modified xsi:type="dcterms:W3CDTF">2011-08-10T18:08:35Z</dcterms:modified>
  <cp:category/>
  <cp:version/>
  <cp:contentType/>
  <cp:contentStatus/>
</cp:coreProperties>
</file>